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Бюджеты\Бюджет на 2025 год\Расчеты НС РД\"/>
    </mc:Choice>
  </mc:AlternateContent>
  <xr:revisionPtr revIDLastSave="0" documentId="13_ncr:1_{1E902B5B-2C79-43D3-8489-790715A77B49}" xr6:coauthVersionLast="45" xr6:coauthVersionMax="45" xr10:uidLastSave="{00000000-0000-0000-0000-000000000000}"/>
  <bookViews>
    <workbookView xWindow="-120" yWindow="-120" windowWidth="29040" windowHeight="15840" xr2:uid="{89CAEDD3-3516-40EF-AA3D-7870BFAD8E2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6" i="1" l="1"/>
  <c r="W35" i="1"/>
  <c r="W34" i="1"/>
  <c r="W26" i="1"/>
  <c r="W24" i="1"/>
  <c r="W23" i="1"/>
  <c r="W22" i="1"/>
  <c r="W14" i="1"/>
  <c r="W12" i="1"/>
  <c r="W11" i="1"/>
  <c r="W10" i="1"/>
  <c r="P45" i="1"/>
  <c r="W45" i="1" s="1"/>
  <c r="P44" i="1"/>
  <c r="W44" i="1" s="1"/>
  <c r="P43" i="1"/>
  <c r="W43" i="1" s="1"/>
  <c r="P42" i="1"/>
  <c r="W42" i="1" s="1"/>
  <c r="P41" i="1"/>
  <c r="W41" i="1" s="1"/>
  <c r="P40" i="1"/>
  <c r="W40" i="1" s="1"/>
  <c r="P39" i="1"/>
  <c r="W39" i="1" s="1"/>
  <c r="P38" i="1"/>
  <c r="W38" i="1" s="1"/>
  <c r="P37" i="1"/>
  <c r="W37" i="1" s="1"/>
  <c r="P36" i="1"/>
  <c r="P35" i="1"/>
  <c r="P34" i="1"/>
  <c r="P33" i="1"/>
  <c r="W33" i="1" s="1"/>
  <c r="P32" i="1"/>
  <c r="W32" i="1" s="1"/>
  <c r="P31" i="1"/>
  <c r="W31" i="1" s="1"/>
  <c r="P30" i="1"/>
  <c r="W30" i="1" s="1"/>
  <c r="P29" i="1"/>
  <c r="W29" i="1" s="1"/>
  <c r="P28" i="1"/>
  <c r="W28" i="1" s="1"/>
  <c r="P27" i="1"/>
  <c r="W27" i="1" s="1"/>
  <c r="P26" i="1"/>
  <c r="P25" i="1"/>
  <c r="W25" i="1" s="1"/>
  <c r="P24" i="1"/>
  <c r="P23" i="1"/>
  <c r="P22" i="1"/>
  <c r="P21" i="1"/>
  <c r="W21" i="1" s="1"/>
  <c r="P20" i="1"/>
  <c r="W20" i="1" s="1"/>
  <c r="P19" i="1"/>
  <c r="W19" i="1" s="1"/>
  <c r="P18" i="1"/>
  <c r="W18" i="1" s="1"/>
  <c r="P17" i="1"/>
  <c r="W17" i="1" s="1"/>
  <c r="P16" i="1"/>
  <c r="W16" i="1" s="1"/>
  <c r="P15" i="1"/>
  <c r="W15" i="1" s="1"/>
  <c r="P14" i="1"/>
  <c r="P13" i="1"/>
  <c r="W13" i="1" s="1"/>
  <c r="P12" i="1"/>
  <c r="P11" i="1"/>
  <c r="P10" i="1"/>
  <c r="P9" i="1"/>
  <c r="W9" i="1" s="1"/>
  <c r="P8" i="1"/>
  <c r="W8" i="1" s="1"/>
  <c r="P7" i="1"/>
  <c r="W7" i="1" s="1"/>
  <c r="P6" i="1"/>
  <c r="W6" i="1" s="1"/>
  <c r="P5" i="1"/>
  <c r="W5" i="1" s="1"/>
  <c r="P4" i="1"/>
  <c r="W4" i="1" s="1"/>
  <c r="X56" i="1" l="1"/>
  <c r="B56" i="1"/>
  <c r="Y44" i="1"/>
  <c r="Y42" i="1"/>
  <c r="Y40" i="1"/>
  <c r="Y39" i="1"/>
  <c r="Y38" i="1"/>
  <c r="Y36" i="1"/>
  <c r="Y35" i="1"/>
  <c r="Y34" i="1"/>
  <c r="Y32" i="1"/>
  <c r="Y30" i="1"/>
  <c r="Y28" i="1"/>
  <c r="Y27" i="1"/>
  <c r="Y26" i="1"/>
  <c r="Y24" i="1"/>
  <c r="Y22" i="1"/>
  <c r="Y20" i="1"/>
  <c r="Y18" i="1"/>
  <c r="Y16" i="1"/>
  <c r="Y15" i="1"/>
  <c r="Y14" i="1"/>
  <c r="Y12" i="1"/>
  <c r="Y10" i="1"/>
  <c r="Y8" i="1"/>
  <c r="Y6" i="1"/>
  <c r="K56" i="1"/>
  <c r="I56" i="1"/>
  <c r="Y9" i="1" l="1"/>
  <c r="Y21" i="1"/>
  <c r="Y33" i="1"/>
  <c r="Y13" i="1"/>
  <c r="Y25" i="1"/>
  <c r="Y7" i="1"/>
  <c r="Y19" i="1"/>
  <c r="Y31" i="1"/>
  <c r="Y37" i="1"/>
  <c r="Y45" i="1"/>
  <c r="M56" i="1"/>
  <c r="O56" i="1"/>
  <c r="Y5" i="1"/>
  <c r="Y17" i="1"/>
  <c r="Y29" i="1"/>
  <c r="Y11" i="1"/>
  <c r="Y23" i="1"/>
  <c r="Y43" i="1"/>
  <c r="G56" i="1"/>
  <c r="Y41" i="1"/>
  <c r="D56" i="1"/>
  <c r="P56" i="1" l="1"/>
  <c r="W56" i="1"/>
  <c r="Y4" i="1"/>
  <c r="Y56" i="1" s="1"/>
</calcChain>
</file>

<file path=xl/sharedStrings.xml><?xml version="1.0" encoding="utf-8"?>
<sst xmlns="http://schemas.openxmlformats.org/spreadsheetml/2006/main" count="121" uniqueCount="82">
  <si>
    <t>Наименование                             районов                                                  и городов</t>
  </si>
  <si>
    <t>Нормативы по упралению</t>
  </si>
  <si>
    <t>Расходы на управление</t>
  </si>
  <si>
    <t>Нормативы по ЖКХ</t>
  </si>
  <si>
    <t>Коэффи-       циенты по коммуналь-    ному хозяйству</t>
  </si>
  <si>
    <t>Расходы на ЖКХ</t>
  </si>
  <si>
    <t>Нормативы по культуре</t>
  </si>
  <si>
    <t>Расходы на культуру</t>
  </si>
  <si>
    <t>Нормативы по физкультуре и спорту</t>
  </si>
  <si>
    <t>Расходы на физкультуру и спорт</t>
  </si>
  <si>
    <t>Нормативы по молодежной политике</t>
  </si>
  <si>
    <t>Расходы на молодежную политику</t>
  </si>
  <si>
    <t>Нормативы по прочим расходам</t>
  </si>
  <si>
    <t>Расходы на прочие расходы</t>
  </si>
  <si>
    <t>Всего по районам и городам</t>
  </si>
  <si>
    <t>Коэффи-   циенты дисперсности</t>
  </si>
  <si>
    <t>Коэффи-   циенты доступности</t>
  </si>
  <si>
    <t>Коэффи-            циенты по заработной плате</t>
  </si>
  <si>
    <t>Коэффи-        циент численности населения</t>
  </si>
  <si>
    <t>Коэффи-        циент по соц. значимым расходам К1</t>
  </si>
  <si>
    <t>Коэффи-        циент по соц. значимым расходам К2</t>
  </si>
  <si>
    <t>Всего по районам и городам с учетом коэффициента</t>
  </si>
  <si>
    <t>Налоги и сборы</t>
  </si>
  <si>
    <t>Фонд финансовой поддержки поселений</t>
  </si>
  <si>
    <t xml:space="preserve"> 1.Агульский</t>
  </si>
  <si>
    <t>1,1</t>
  </si>
  <si>
    <t xml:space="preserve"> 2.Акушинский </t>
  </si>
  <si>
    <t>1</t>
  </si>
  <si>
    <t xml:space="preserve"> 3.Ахвахский</t>
  </si>
  <si>
    <t xml:space="preserve"> 4.Ахтынский</t>
  </si>
  <si>
    <t xml:space="preserve"> 5.Бабаюртовский </t>
  </si>
  <si>
    <t xml:space="preserve"> 6.Ботлихский  </t>
  </si>
  <si>
    <t xml:space="preserve"> 7.Буйнакский </t>
  </si>
  <si>
    <t xml:space="preserve"> 8.Гергебильский</t>
  </si>
  <si>
    <t xml:space="preserve"> 9.Гумбетовский </t>
  </si>
  <si>
    <t xml:space="preserve">10.Гунибский    </t>
  </si>
  <si>
    <t xml:space="preserve">11.Дахадаевский </t>
  </si>
  <si>
    <t xml:space="preserve">12.Дербентский </t>
  </si>
  <si>
    <t>13.Докузпаринский</t>
  </si>
  <si>
    <t>14.Казбековский</t>
  </si>
  <si>
    <t xml:space="preserve">15.Кайтагский    </t>
  </si>
  <si>
    <t>16.Карабудахкентский</t>
  </si>
  <si>
    <t xml:space="preserve">17.Каякентский </t>
  </si>
  <si>
    <t>18.Кизилюртовский</t>
  </si>
  <si>
    <t xml:space="preserve">19.Кизлярский      </t>
  </si>
  <si>
    <t>20.Кумторкалинский</t>
  </si>
  <si>
    <t xml:space="preserve">21.Кулинский </t>
  </si>
  <si>
    <t xml:space="preserve">22.Курахский </t>
  </si>
  <si>
    <t xml:space="preserve">23.Лакский   </t>
  </si>
  <si>
    <t xml:space="preserve">24.Левашинский  </t>
  </si>
  <si>
    <t xml:space="preserve">25.Магарамкентский  </t>
  </si>
  <si>
    <t xml:space="preserve">26.Новолакский  </t>
  </si>
  <si>
    <t xml:space="preserve">27.Ногайский    </t>
  </si>
  <si>
    <t xml:space="preserve">28.Рутульский </t>
  </si>
  <si>
    <t xml:space="preserve">29.С.Стальский  </t>
  </si>
  <si>
    <t xml:space="preserve">30.Сергокалинский  </t>
  </si>
  <si>
    <t xml:space="preserve">31.Табасаранский  </t>
  </si>
  <si>
    <t xml:space="preserve">32.Тарумовский  </t>
  </si>
  <si>
    <t xml:space="preserve">33.Тляратинский </t>
  </si>
  <si>
    <t>34.Унцукульский</t>
  </si>
  <si>
    <t xml:space="preserve">35.Хасавюртовский  </t>
  </si>
  <si>
    <t xml:space="preserve">36.Хивский   </t>
  </si>
  <si>
    <t>1,2</t>
  </si>
  <si>
    <t xml:space="preserve">37.Хунзахский    </t>
  </si>
  <si>
    <t xml:space="preserve">38.Цумадинский  </t>
  </si>
  <si>
    <t xml:space="preserve">39.Цунтинский  </t>
  </si>
  <si>
    <t xml:space="preserve">40.Чародинский </t>
  </si>
  <si>
    <t xml:space="preserve">41.Шамильский    </t>
  </si>
  <si>
    <t>42.Бежтинский участок</t>
  </si>
  <si>
    <t xml:space="preserve">43.г.Махачкала  </t>
  </si>
  <si>
    <t xml:space="preserve">44.г.Дербент   </t>
  </si>
  <si>
    <t xml:space="preserve">45.г.Буйнакск    </t>
  </si>
  <si>
    <t xml:space="preserve">46.г.Хасавюрт </t>
  </si>
  <si>
    <t xml:space="preserve">47.г.Каспийск   </t>
  </si>
  <si>
    <t xml:space="preserve">48.г.Кизляр  </t>
  </si>
  <si>
    <t xml:space="preserve">49.г.Кизилюрт </t>
  </si>
  <si>
    <t xml:space="preserve">50.г.Избербаш   </t>
  </si>
  <si>
    <t xml:space="preserve">51.г.Ю.Сухокумск    </t>
  </si>
  <si>
    <t xml:space="preserve">52.г.Д.Огни   </t>
  </si>
  <si>
    <t>Итого</t>
  </si>
  <si>
    <t xml:space="preserve">Численность населения по данным Госкомстата РД по состоянию на 01.01.2024 года </t>
  </si>
  <si>
    <t>Всего расходов по бюджетам сельских поселений (к проекту бюджета на 2025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</si>
</sst>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1" fontId="5" fillId="0" borderId="5" xfId="0" applyNumberFormat="1" applyFont="1" applyBorder="1"/>
    <xf numFmtId="4" fontId="6" fillId="0" borderId="0" xfId="0" applyNumberFormat="1" applyFont="1"/>
    <xf numFmtId="165" fontId="6" fillId="0" borderId="2" xfId="1" applyNumberFormat="1" applyFont="1" applyFill="1" applyBorder="1"/>
    <xf numFmtId="1" fontId="0" fillId="0" borderId="0" xfId="0" applyNumberFormat="1"/>
    <xf numFmtId="165" fontId="6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/>
    <xf numFmtId="164" fontId="4" fillId="0" borderId="2" xfId="0" applyNumberFormat="1" applyFont="1" applyBorder="1"/>
    <xf numFmtId="0" fontId="7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" fontId="4" fillId="0" borderId="2" xfId="0" applyNumberFormat="1" applyFont="1" applyBorder="1"/>
    <xf numFmtId="1" fontId="5" fillId="0" borderId="4" xfId="0" applyNumberFormat="1" applyFont="1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7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3" fontId="8" fillId="0" borderId="3" xfId="0" applyNumberFormat="1" applyFont="1" applyBorder="1"/>
    <xf numFmtId="3" fontId="5" fillId="0" borderId="6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C91B-8C18-4199-A3D6-5B16AB6ADF85}">
  <dimension ref="A1:Y65"/>
  <sheetViews>
    <sheetView tabSelected="1" workbookViewId="0"/>
  </sheetViews>
  <sheetFormatPr defaultRowHeight="15" x14ac:dyDescent="0.25"/>
  <cols>
    <col min="1" max="1" width="23.5703125" customWidth="1"/>
    <col min="2" max="2" width="16.28515625" customWidth="1"/>
    <col min="3" max="3" width="13.140625" customWidth="1"/>
    <col min="4" max="4" width="12.42578125" customWidth="1"/>
    <col min="5" max="5" width="13" customWidth="1"/>
    <col min="6" max="6" width="11.42578125" customWidth="1"/>
    <col min="7" max="7" width="9.42578125" customWidth="1"/>
    <col min="8" max="8" width="13" customWidth="1"/>
    <col min="9" max="9" width="9.5703125" customWidth="1"/>
    <col min="10" max="10" width="12.7109375" customWidth="1"/>
    <col min="11" max="12" width="13.140625" customWidth="1"/>
    <col min="13" max="13" width="14.28515625" customWidth="1"/>
    <col min="14" max="14" width="13" customWidth="1"/>
    <col min="15" max="15" width="14.28515625" customWidth="1"/>
    <col min="16" max="16" width="10.5703125" customWidth="1"/>
    <col min="17" max="17" width="14.28515625" customWidth="1"/>
    <col min="18" max="18" width="15.7109375" customWidth="1"/>
    <col min="19" max="19" width="13.42578125" customWidth="1"/>
    <col min="20" max="20" width="13.7109375" customWidth="1"/>
    <col min="21" max="22" width="11.85546875" customWidth="1"/>
    <col min="23" max="23" width="15.28515625" customWidth="1"/>
    <col min="25" max="25" width="17.5703125" customWidth="1"/>
  </cols>
  <sheetData>
    <row r="1" spans="1:25" ht="15.75" x14ac:dyDescent="0.25">
      <c r="A1" s="1"/>
      <c r="B1" s="1"/>
      <c r="C1" s="1"/>
      <c r="D1" s="25" t="s">
        <v>81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"/>
      <c r="R1" s="2"/>
      <c r="S1" s="2"/>
      <c r="T1" s="2"/>
      <c r="U1" s="2"/>
      <c r="V1" s="2"/>
      <c r="W1" s="2"/>
    </row>
    <row r="2" spans="1:25" ht="110.25" x14ac:dyDescent="0.25">
      <c r="A2" s="10" t="s">
        <v>0</v>
      </c>
      <c r="B2" s="3" t="s">
        <v>80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11" t="s">
        <v>23</v>
      </c>
    </row>
    <row r="3" spans="1:25" ht="15.75" x14ac:dyDescent="0.25">
      <c r="A3" s="19">
        <v>1</v>
      </c>
      <c r="B3" s="20">
        <v>2</v>
      </c>
      <c r="C3" s="20">
        <v>3</v>
      </c>
      <c r="D3" s="21">
        <v>4</v>
      </c>
      <c r="E3" s="20">
        <v>5</v>
      </c>
      <c r="F3" s="20">
        <v>6</v>
      </c>
      <c r="G3" s="20">
        <v>7</v>
      </c>
      <c r="H3" s="20">
        <v>8</v>
      </c>
      <c r="I3" s="20">
        <v>9</v>
      </c>
      <c r="J3" s="20">
        <v>10</v>
      </c>
      <c r="K3" s="20">
        <v>11</v>
      </c>
      <c r="L3" s="20">
        <v>12</v>
      </c>
      <c r="M3" s="20">
        <v>13</v>
      </c>
      <c r="N3" s="20">
        <v>14</v>
      </c>
      <c r="O3" s="20">
        <v>15</v>
      </c>
      <c r="P3" s="20">
        <v>16</v>
      </c>
      <c r="Q3" s="20">
        <v>17</v>
      </c>
      <c r="R3" s="20">
        <v>18</v>
      </c>
      <c r="S3" s="3">
        <v>19</v>
      </c>
      <c r="T3" s="3">
        <v>20</v>
      </c>
      <c r="U3" s="3">
        <v>21</v>
      </c>
      <c r="V3" s="3">
        <v>22</v>
      </c>
      <c r="W3" s="20">
        <v>23</v>
      </c>
      <c r="X3" s="20">
        <v>24</v>
      </c>
      <c r="Y3" s="22">
        <v>25</v>
      </c>
    </row>
    <row r="4" spans="1:25" ht="15.75" x14ac:dyDescent="0.25">
      <c r="A4" s="12" t="s">
        <v>24</v>
      </c>
      <c r="B4" s="26">
        <v>10377</v>
      </c>
      <c r="C4" s="13">
        <v>695.78800000000001</v>
      </c>
      <c r="D4" s="28">
        <v>7220</v>
      </c>
      <c r="E4" s="23">
        <v>366.44200000000001</v>
      </c>
      <c r="F4" s="23">
        <v>1</v>
      </c>
      <c r="G4" s="29">
        <v>3803</v>
      </c>
      <c r="H4" s="23">
        <v>248.578</v>
      </c>
      <c r="I4" s="29">
        <v>2579</v>
      </c>
      <c r="J4" s="23">
        <v>19.658999999999999</v>
      </c>
      <c r="K4" s="29">
        <v>204</v>
      </c>
      <c r="L4" s="23">
        <v>3.2440000000000002</v>
      </c>
      <c r="M4" s="29">
        <v>34</v>
      </c>
      <c r="N4" s="23">
        <v>11.052</v>
      </c>
      <c r="O4" s="29">
        <v>115</v>
      </c>
      <c r="P4" s="29">
        <f t="shared" ref="P4:P45" si="0">D4+G4+I4+K4+M4+O4</f>
        <v>13955</v>
      </c>
      <c r="Q4" s="14">
        <v>1.492</v>
      </c>
      <c r="R4" s="14">
        <v>1.1000000000000001</v>
      </c>
      <c r="S4" s="4">
        <v>1.3560000000000001</v>
      </c>
      <c r="T4" s="23">
        <v>1.1499999999999999</v>
      </c>
      <c r="U4" s="23">
        <v>1.161</v>
      </c>
      <c r="V4" s="24" t="s">
        <v>25</v>
      </c>
      <c r="W4" s="30">
        <f>ROUND(P4*Q4*R4*S4*T4*U4*V4,0)</f>
        <v>45611</v>
      </c>
      <c r="X4" s="29">
        <v>2321</v>
      </c>
      <c r="Y4" s="31">
        <f t="shared" ref="Y4:Y44" si="1">W4-X4</f>
        <v>43290</v>
      </c>
    </row>
    <row r="5" spans="1:25" ht="15.75" x14ac:dyDescent="0.25">
      <c r="A5" s="12" t="s">
        <v>26</v>
      </c>
      <c r="B5" s="26">
        <v>54864</v>
      </c>
      <c r="C5" s="13">
        <v>695.78800000000001</v>
      </c>
      <c r="D5" s="28">
        <v>38174</v>
      </c>
      <c r="E5" s="23">
        <v>366.44200000000001</v>
      </c>
      <c r="F5" s="23">
        <v>1</v>
      </c>
      <c r="G5" s="29">
        <v>20104</v>
      </c>
      <c r="H5" s="23">
        <v>248.578</v>
      </c>
      <c r="I5" s="29">
        <v>13638</v>
      </c>
      <c r="J5" s="23">
        <v>19.658999999999999</v>
      </c>
      <c r="K5" s="29">
        <v>1079</v>
      </c>
      <c r="L5" s="23">
        <v>3.2440000000000002</v>
      </c>
      <c r="M5" s="29">
        <v>178</v>
      </c>
      <c r="N5" s="23">
        <v>11.052</v>
      </c>
      <c r="O5" s="29">
        <v>606</v>
      </c>
      <c r="P5" s="29">
        <f t="shared" si="0"/>
        <v>73779</v>
      </c>
      <c r="Q5" s="15">
        <v>1.321</v>
      </c>
      <c r="R5" s="15">
        <v>1.1000000000000001</v>
      </c>
      <c r="S5" s="4">
        <v>1.3009999999999999</v>
      </c>
      <c r="T5" s="23">
        <v>1</v>
      </c>
      <c r="U5" s="23">
        <v>1.0680000000000001</v>
      </c>
      <c r="V5" s="24" t="s">
        <v>25</v>
      </c>
      <c r="W5" s="30">
        <f t="shared" ref="W5:W45" si="2">ROUND(P5*Q5*R5*S5*T5*U5*V5,0)</f>
        <v>163859</v>
      </c>
      <c r="X5" s="29">
        <v>8526</v>
      </c>
      <c r="Y5" s="31">
        <f t="shared" si="1"/>
        <v>155333</v>
      </c>
    </row>
    <row r="6" spans="1:25" ht="15.75" x14ac:dyDescent="0.25">
      <c r="A6" s="12" t="s">
        <v>28</v>
      </c>
      <c r="B6" s="26">
        <v>25033</v>
      </c>
      <c r="C6" s="13">
        <v>695.78800000000001</v>
      </c>
      <c r="D6" s="28">
        <v>17418</v>
      </c>
      <c r="E6" s="23">
        <v>366.44200000000001</v>
      </c>
      <c r="F6" s="23">
        <v>1</v>
      </c>
      <c r="G6" s="29">
        <v>9173</v>
      </c>
      <c r="H6" s="23">
        <v>248.578</v>
      </c>
      <c r="I6" s="29">
        <v>6223</v>
      </c>
      <c r="J6" s="23">
        <v>19.658999999999999</v>
      </c>
      <c r="K6" s="29">
        <v>492</v>
      </c>
      <c r="L6" s="23">
        <v>3.2440000000000002</v>
      </c>
      <c r="M6" s="29">
        <v>81</v>
      </c>
      <c r="N6" s="23">
        <v>11.052</v>
      </c>
      <c r="O6" s="29">
        <v>277</v>
      </c>
      <c r="P6" s="29">
        <f t="shared" si="0"/>
        <v>33664</v>
      </c>
      <c r="Q6" s="15">
        <v>1.377</v>
      </c>
      <c r="R6" s="15">
        <v>1.1499999999999999</v>
      </c>
      <c r="S6" s="4">
        <v>1.258</v>
      </c>
      <c r="T6" s="23">
        <v>1.05</v>
      </c>
      <c r="U6" s="23">
        <v>0.92200000000000004</v>
      </c>
      <c r="V6" s="24" t="s">
        <v>27</v>
      </c>
      <c r="W6" s="30">
        <f t="shared" si="2"/>
        <v>64923</v>
      </c>
      <c r="X6" s="29">
        <v>4064</v>
      </c>
      <c r="Y6" s="31">
        <f t="shared" si="1"/>
        <v>60859</v>
      </c>
    </row>
    <row r="7" spans="1:25" ht="15.75" x14ac:dyDescent="0.25">
      <c r="A7" s="12" t="s">
        <v>29</v>
      </c>
      <c r="B7" s="26">
        <v>31787</v>
      </c>
      <c r="C7" s="13">
        <v>695.78800000000001</v>
      </c>
      <c r="D7" s="28">
        <v>22117</v>
      </c>
      <c r="E7" s="23">
        <v>366.44200000000001</v>
      </c>
      <c r="F7" s="23">
        <v>1</v>
      </c>
      <c r="G7" s="29">
        <v>11648</v>
      </c>
      <c r="H7" s="23">
        <v>248.578</v>
      </c>
      <c r="I7" s="29">
        <v>7902</v>
      </c>
      <c r="J7" s="23">
        <v>19.658999999999999</v>
      </c>
      <c r="K7" s="29">
        <v>625</v>
      </c>
      <c r="L7" s="23">
        <v>3.2440000000000002</v>
      </c>
      <c r="M7" s="29">
        <v>103</v>
      </c>
      <c r="N7" s="23">
        <v>11.052</v>
      </c>
      <c r="O7" s="29">
        <v>351</v>
      </c>
      <c r="P7" s="29">
        <f t="shared" si="0"/>
        <v>42746</v>
      </c>
      <c r="Q7" s="15">
        <v>1.377</v>
      </c>
      <c r="R7" s="15">
        <v>1.1000000000000001</v>
      </c>
      <c r="S7" s="4">
        <v>1.17</v>
      </c>
      <c r="T7" s="23">
        <v>1.03</v>
      </c>
      <c r="U7" s="23">
        <v>0.93899999999999995</v>
      </c>
      <c r="V7" s="24" t="s">
        <v>27</v>
      </c>
      <c r="W7" s="30">
        <f t="shared" si="2"/>
        <v>73267</v>
      </c>
      <c r="X7" s="29">
        <v>16157</v>
      </c>
      <c r="Y7" s="31">
        <f t="shared" si="1"/>
        <v>57110</v>
      </c>
    </row>
    <row r="8" spans="1:25" ht="15.75" x14ac:dyDescent="0.25">
      <c r="A8" s="12" t="s">
        <v>30</v>
      </c>
      <c r="B8" s="26">
        <v>53972</v>
      </c>
      <c r="C8" s="13">
        <v>695.78800000000001</v>
      </c>
      <c r="D8" s="28">
        <v>37553</v>
      </c>
      <c r="E8" s="23">
        <v>366.44200000000001</v>
      </c>
      <c r="F8" s="23">
        <v>1</v>
      </c>
      <c r="G8" s="29">
        <v>19778</v>
      </c>
      <c r="H8" s="23">
        <v>248.578</v>
      </c>
      <c r="I8" s="29">
        <v>13416</v>
      </c>
      <c r="J8" s="23">
        <v>19.658999999999999</v>
      </c>
      <c r="K8" s="29">
        <v>1061</v>
      </c>
      <c r="L8" s="23">
        <v>3.2440000000000002</v>
      </c>
      <c r="M8" s="29">
        <v>175</v>
      </c>
      <c r="N8" s="23">
        <v>11.052</v>
      </c>
      <c r="O8" s="29">
        <v>596</v>
      </c>
      <c r="P8" s="29">
        <f t="shared" si="0"/>
        <v>72579</v>
      </c>
      <c r="Q8" s="15">
        <v>1.075</v>
      </c>
      <c r="R8" s="15">
        <v>1.05</v>
      </c>
      <c r="S8" s="4">
        <v>1.117</v>
      </c>
      <c r="T8" s="23">
        <v>1</v>
      </c>
      <c r="U8" s="23">
        <v>0.85799999999999998</v>
      </c>
      <c r="V8" s="24" t="s">
        <v>27</v>
      </c>
      <c r="W8" s="30">
        <f t="shared" si="2"/>
        <v>78514</v>
      </c>
      <c r="X8" s="29">
        <v>25785</v>
      </c>
      <c r="Y8" s="31">
        <f t="shared" si="1"/>
        <v>52729</v>
      </c>
    </row>
    <row r="9" spans="1:25" ht="15.75" x14ac:dyDescent="0.25">
      <c r="A9" s="12" t="s">
        <v>31</v>
      </c>
      <c r="B9" s="26">
        <v>61753</v>
      </c>
      <c r="C9" s="13">
        <v>695.78800000000001</v>
      </c>
      <c r="D9" s="28">
        <v>42967</v>
      </c>
      <c r="E9" s="23">
        <v>366.44200000000001</v>
      </c>
      <c r="F9" s="23">
        <v>1.4</v>
      </c>
      <c r="G9" s="29">
        <v>31680</v>
      </c>
      <c r="H9" s="23">
        <v>248.578</v>
      </c>
      <c r="I9" s="29">
        <v>15350</v>
      </c>
      <c r="J9" s="23">
        <v>19.658999999999999</v>
      </c>
      <c r="K9" s="29">
        <v>1214</v>
      </c>
      <c r="L9" s="23">
        <v>3.2440000000000002</v>
      </c>
      <c r="M9" s="29">
        <v>200</v>
      </c>
      <c r="N9" s="23">
        <v>11.052</v>
      </c>
      <c r="O9" s="29">
        <v>682</v>
      </c>
      <c r="P9" s="29">
        <f t="shared" si="0"/>
        <v>92093</v>
      </c>
      <c r="Q9" s="15">
        <v>1.377</v>
      </c>
      <c r="R9" s="15">
        <v>1.1000000000000001</v>
      </c>
      <c r="S9" s="4">
        <v>1.1639999999999999</v>
      </c>
      <c r="T9" s="23">
        <v>1</v>
      </c>
      <c r="U9" s="23">
        <v>0.82699999999999996</v>
      </c>
      <c r="V9" s="24" t="s">
        <v>27</v>
      </c>
      <c r="W9" s="30">
        <f t="shared" si="2"/>
        <v>134280</v>
      </c>
      <c r="X9" s="29">
        <v>10415</v>
      </c>
      <c r="Y9" s="31">
        <f t="shared" si="1"/>
        <v>123865</v>
      </c>
    </row>
    <row r="10" spans="1:25" ht="15.75" x14ac:dyDescent="0.25">
      <c r="A10" s="12" t="s">
        <v>32</v>
      </c>
      <c r="B10" s="26">
        <v>86029</v>
      </c>
      <c r="C10" s="13">
        <v>695.78800000000001</v>
      </c>
      <c r="D10" s="28">
        <v>59858</v>
      </c>
      <c r="E10" s="23">
        <v>366.44200000000001</v>
      </c>
      <c r="F10" s="23">
        <v>1</v>
      </c>
      <c r="G10" s="29">
        <v>31525</v>
      </c>
      <c r="H10" s="23">
        <v>248.578</v>
      </c>
      <c r="I10" s="29">
        <v>21385</v>
      </c>
      <c r="J10" s="23">
        <v>19.658999999999999</v>
      </c>
      <c r="K10" s="29">
        <v>1691</v>
      </c>
      <c r="L10" s="23">
        <v>3.2440000000000002</v>
      </c>
      <c r="M10" s="29">
        <v>279</v>
      </c>
      <c r="N10" s="23">
        <v>11.052</v>
      </c>
      <c r="O10" s="29">
        <v>951</v>
      </c>
      <c r="P10" s="29">
        <f t="shared" si="0"/>
        <v>115689</v>
      </c>
      <c r="Q10" s="15">
        <v>1.226</v>
      </c>
      <c r="R10" s="15">
        <v>1</v>
      </c>
      <c r="S10" s="4">
        <v>1.123</v>
      </c>
      <c r="T10" s="23">
        <v>0.82</v>
      </c>
      <c r="U10" s="23">
        <v>0.97699999999999998</v>
      </c>
      <c r="V10" s="24" t="s">
        <v>27</v>
      </c>
      <c r="W10" s="30">
        <f t="shared" si="2"/>
        <v>127606</v>
      </c>
      <c r="X10" s="29">
        <v>39594</v>
      </c>
      <c r="Y10" s="31">
        <f t="shared" si="1"/>
        <v>88012</v>
      </c>
    </row>
    <row r="11" spans="1:25" ht="15.75" x14ac:dyDescent="0.25">
      <c r="A11" s="12" t="s">
        <v>33</v>
      </c>
      <c r="B11" s="26">
        <v>20345</v>
      </c>
      <c r="C11" s="13">
        <v>695.78800000000001</v>
      </c>
      <c r="D11" s="28">
        <v>14156</v>
      </c>
      <c r="E11" s="23">
        <v>366.44200000000001</v>
      </c>
      <c r="F11" s="23">
        <v>1</v>
      </c>
      <c r="G11" s="29">
        <v>7455</v>
      </c>
      <c r="H11" s="23">
        <v>248.578</v>
      </c>
      <c r="I11" s="29">
        <v>5057</v>
      </c>
      <c r="J11" s="23">
        <v>19.658999999999999</v>
      </c>
      <c r="K11" s="29">
        <v>400</v>
      </c>
      <c r="L11" s="23">
        <v>3.2440000000000002</v>
      </c>
      <c r="M11" s="29">
        <v>66</v>
      </c>
      <c r="N11" s="23">
        <v>11.052</v>
      </c>
      <c r="O11" s="29">
        <v>225</v>
      </c>
      <c r="P11" s="29">
        <f t="shared" si="0"/>
        <v>27359</v>
      </c>
      <c r="Q11" s="15">
        <v>1.321</v>
      </c>
      <c r="R11" s="15">
        <v>1.1000000000000001</v>
      </c>
      <c r="S11" s="4">
        <v>1.1519999999999999</v>
      </c>
      <c r="T11" s="23">
        <v>1.07</v>
      </c>
      <c r="U11" s="23">
        <v>0.96399999999999997</v>
      </c>
      <c r="V11" s="24" t="s">
        <v>27</v>
      </c>
      <c r="W11" s="30">
        <f t="shared" si="2"/>
        <v>47240</v>
      </c>
      <c r="X11" s="29">
        <v>7230</v>
      </c>
      <c r="Y11" s="31">
        <f t="shared" si="1"/>
        <v>40010</v>
      </c>
    </row>
    <row r="12" spans="1:25" ht="15.75" x14ac:dyDescent="0.25">
      <c r="A12" s="12" t="s">
        <v>34</v>
      </c>
      <c r="B12" s="26">
        <v>21505</v>
      </c>
      <c r="C12" s="13">
        <v>695.78800000000001</v>
      </c>
      <c r="D12" s="28">
        <v>14963</v>
      </c>
      <c r="E12" s="23">
        <v>366.44200000000001</v>
      </c>
      <c r="F12" s="23">
        <v>1</v>
      </c>
      <c r="G12" s="29">
        <v>7880</v>
      </c>
      <c r="H12" s="23">
        <v>248.578</v>
      </c>
      <c r="I12" s="29">
        <v>5346</v>
      </c>
      <c r="J12" s="23">
        <v>19.658999999999999</v>
      </c>
      <c r="K12" s="29">
        <v>423</v>
      </c>
      <c r="L12" s="23">
        <v>3.2440000000000002</v>
      </c>
      <c r="M12" s="29">
        <v>70</v>
      </c>
      <c r="N12" s="23">
        <v>11.052</v>
      </c>
      <c r="O12" s="29">
        <v>238</v>
      </c>
      <c r="P12" s="29">
        <f t="shared" si="0"/>
        <v>28920</v>
      </c>
      <c r="Q12" s="14">
        <v>1.377</v>
      </c>
      <c r="R12" s="15">
        <v>1.1000000000000001</v>
      </c>
      <c r="S12" s="4">
        <v>1.198</v>
      </c>
      <c r="T12" s="23">
        <v>1.07</v>
      </c>
      <c r="U12" s="23">
        <v>0.98499999999999999</v>
      </c>
      <c r="V12" s="24" t="s">
        <v>27</v>
      </c>
      <c r="W12" s="30">
        <f t="shared" si="2"/>
        <v>55310</v>
      </c>
      <c r="X12" s="29">
        <v>7657</v>
      </c>
      <c r="Y12" s="31">
        <f t="shared" si="1"/>
        <v>47653</v>
      </c>
    </row>
    <row r="13" spans="1:25" ht="15.75" x14ac:dyDescent="0.25">
      <c r="A13" s="12" t="s">
        <v>35</v>
      </c>
      <c r="B13" s="26">
        <v>30336</v>
      </c>
      <c r="C13" s="13">
        <v>695.78800000000001</v>
      </c>
      <c r="D13" s="28">
        <v>21107</v>
      </c>
      <c r="E13" s="23">
        <v>366.44200000000001</v>
      </c>
      <c r="F13" s="23">
        <v>1</v>
      </c>
      <c r="G13" s="29">
        <v>11116</v>
      </c>
      <c r="H13" s="23">
        <v>248.578</v>
      </c>
      <c r="I13" s="29">
        <v>7541</v>
      </c>
      <c r="J13" s="23">
        <v>19.658999999999999</v>
      </c>
      <c r="K13" s="29">
        <v>596</v>
      </c>
      <c r="L13" s="23">
        <v>3.2440000000000002</v>
      </c>
      <c r="M13" s="29">
        <v>98</v>
      </c>
      <c r="N13" s="23">
        <v>11.052</v>
      </c>
      <c r="O13" s="29">
        <v>335</v>
      </c>
      <c r="P13" s="29">
        <f t="shared" si="0"/>
        <v>40793</v>
      </c>
      <c r="Q13" s="15">
        <v>1.321</v>
      </c>
      <c r="R13" s="15">
        <v>1.1000000000000001</v>
      </c>
      <c r="S13" s="4">
        <v>1.2829999999999999</v>
      </c>
      <c r="T13" s="23">
        <v>1.03</v>
      </c>
      <c r="U13" s="23">
        <v>0.98099999999999998</v>
      </c>
      <c r="V13" s="24" t="s">
        <v>27</v>
      </c>
      <c r="W13" s="30">
        <f t="shared" si="2"/>
        <v>76845</v>
      </c>
      <c r="X13" s="29">
        <v>7693</v>
      </c>
      <c r="Y13" s="31">
        <f t="shared" si="1"/>
        <v>69152</v>
      </c>
    </row>
    <row r="14" spans="1:25" ht="15.75" x14ac:dyDescent="0.25">
      <c r="A14" s="12" t="s">
        <v>36</v>
      </c>
      <c r="B14" s="26">
        <v>36363</v>
      </c>
      <c r="C14" s="13">
        <v>695.78800000000001</v>
      </c>
      <c r="D14" s="28">
        <v>25301</v>
      </c>
      <c r="E14" s="23">
        <v>366.44200000000001</v>
      </c>
      <c r="F14" s="23">
        <v>1</v>
      </c>
      <c r="G14" s="29">
        <v>13325</v>
      </c>
      <c r="H14" s="23">
        <v>248.578</v>
      </c>
      <c r="I14" s="29">
        <v>9039</v>
      </c>
      <c r="J14" s="23">
        <v>19.658999999999999</v>
      </c>
      <c r="K14" s="29">
        <v>715</v>
      </c>
      <c r="L14" s="23">
        <v>3.2440000000000002</v>
      </c>
      <c r="M14" s="29">
        <v>118</v>
      </c>
      <c r="N14" s="23">
        <v>11.052</v>
      </c>
      <c r="O14" s="29">
        <v>402</v>
      </c>
      <c r="P14" s="29">
        <f t="shared" si="0"/>
        <v>48900</v>
      </c>
      <c r="Q14" s="15">
        <v>1.377</v>
      </c>
      <c r="R14" s="15">
        <v>1.05</v>
      </c>
      <c r="S14" s="4">
        <v>1.2609999999999999</v>
      </c>
      <c r="T14" s="23">
        <v>1</v>
      </c>
      <c r="U14" s="23">
        <v>1.0640000000000001</v>
      </c>
      <c r="V14" s="24" t="s">
        <v>27</v>
      </c>
      <c r="W14" s="30">
        <f t="shared" si="2"/>
        <v>94861</v>
      </c>
      <c r="X14" s="29">
        <v>10866</v>
      </c>
      <c r="Y14" s="31">
        <f t="shared" si="1"/>
        <v>83995</v>
      </c>
    </row>
    <row r="15" spans="1:25" ht="15.75" x14ac:dyDescent="0.25">
      <c r="A15" s="12" t="s">
        <v>37</v>
      </c>
      <c r="B15" s="26">
        <v>100734</v>
      </c>
      <c r="C15" s="13">
        <v>695.78800000000001</v>
      </c>
      <c r="D15" s="28">
        <v>70090</v>
      </c>
      <c r="E15" s="23">
        <v>366.44200000000001</v>
      </c>
      <c r="F15" s="23">
        <v>1</v>
      </c>
      <c r="G15" s="29">
        <v>36913</v>
      </c>
      <c r="H15" s="23">
        <v>248.578</v>
      </c>
      <c r="I15" s="29">
        <v>25040</v>
      </c>
      <c r="J15" s="23">
        <v>19.658999999999999</v>
      </c>
      <c r="K15" s="29">
        <v>1980</v>
      </c>
      <c r="L15" s="23">
        <v>3.2440000000000002</v>
      </c>
      <c r="M15" s="29">
        <v>327</v>
      </c>
      <c r="N15" s="23">
        <v>11.052</v>
      </c>
      <c r="O15" s="29">
        <v>1113</v>
      </c>
      <c r="P15" s="29">
        <f t="shared" si="0"/>
        <v>135463</v>
      </c>
      <c r="Q15" s="15">
        <v>1.075</v>
      </c>
      <c r="R15" s="15">
        <v>1</v>
      </c>
      <c r="S15" s="4">
        <v>1.1160000000000001</v>
      </c>
      <c r="T15" s="23">
        <v>0.7</v>
      </c>
      <c r="U15" s="23">
        <v>0.98899999999999999</v>
      </c>
      <c r="V15" s="24" t="s">
        <v>27</v>
      </c>
      <c r="W15" s="30">
        <f t="shared" si="2"/>
        <v>112509</v>
      </c>
      <c r="X15" s="29">
        <v>47456</v>
      </c>
      <c r="Y15" s="31">
        <f t="shared" si="1"/>
        <v>65053</v>
      </c>
    </row>
    <row r="16" spans="1:25" ht="15.75" x14ac:dyDescent="0.25">
      <c r="A16" s="12" t="s">
        <v>38</v>
      </c>
      <c r="B16" s="26">
        <v>15241</v>
      </c>
      <c r="C16" s="13">
        <v>695.78800000000001</v>
      </c>
      <c r="D16" s="28">
        <v>10605</v>
      </c>
      <c r="E16" s="23">
        <v>366.44200000000001</v>
      </c>
      <c r="F16" s="23">
        <v>1</v>
      </c>
      <c r="G16" s="29">
        <v>5585</v>
      </c>
      <c r="H16" s="23">
        <v>248.578</v>
      </c>
      <c r="I16" s="29">
        <v>3789</v>
      </c>
      <c r="J16" s="23">
        <v>19.658999999999999</v>
      </c>
      <c r="K16" s="29">
        <v>300</v>
      </c>
      <c r="L16" s="23">
        <v>3.2440000000000002</v>
      </c>
      <c r="M16" s="29">
        <v>49</v>
      </c>
      <c r="N16" s="23">
        <v>11.052</v>
      </c>
      <c r="O16" s="29">
        <v>168</v>
      </c>
      <c r="P16" s="29">
        <f t="shared" si="0"/>
        <v>20496</v>
      </c>
      <c r="Q16" s="14">
        <v>1.492</v>
      </c>
      <c r="R16" s="14">
        <v>1.1000000000000001</v>
      </c>
      <c r="S16" s="4">
        <v>1.137</v>
      </c>
      <c r="T16" s="23">
        <v>1.1299999999999999</v>
      </c>
      <c r="U16" s="23">
        <v>0.97699999999999998</v>
      </c>
      <c r="V16" s="24" t="s">
        <v>27</v>
      </c>
      <c r="W16" s="30">
        <f t="shared" si="2"/>
        <v>42224</v>
      </c>
      <c r="X16" s="29">
        <v>5498</v>
      </c>
      <c r="Y16" s="31">
        <f t="shared" si="1"/>
        <v>36726</v>
      </c>
    </row>
    <row r="17" spans="1:25" ht="15.75" x14ac:dyDescent="0.25">
      <c r="A17" s="12" t="s">
        <v>39</v>
      </c>
      <c r="B17" s="26">
        <v>51400</v>
      </c>
      <c r="C17" s="13">
        <v>695.78800000000001</v>
      </c>
      <c r="D17" s="28">
        <v>35764</v>
      </c>
      <c r="E17" s="23">
        <v>366.44200000000001</v>
      </c>
      <c r="F17" s="23">
        <v>1.7</v>
      </c>
      <c r="G17" s="29">
        <v>32020</v>
      </c>
      <c r="H17" s="23">
        <v>248.578</v>
      </c>
      <c r="I17" s="29">
        <v>12777</v>
      </c>
      <c r="J17" s="23">
        <v>19.658999999999999</v>
      </c>
      <c r="K17" s="29">
        <v>1010</v>
      </c>
      <c r="L17" s="23">
        <v>3.2440000000000002</v>
      </c>
      <c r="M17" s="29">
        <v>167</v>
      </c>
      <c r="N17" s="23">
        <v>11.052</v>
      </c>
      <c r="O17" s="29">
        <v>568</v>
      </c>
      <c r="P17" s="29">
        <f t="shared" si="0"/>
        <v>82306</v>
      </c>
      <c r="Q17" s="15">
        <v>1.226</v>
      </c>
      <c r="R17" s="15">
        <v>1</v>
      </c>
      <c r="S17" s="4">
        <v>1.145</v>
      </c>
      <c r="T17" s="23">
        <v>1</v>
      </c>
      <c r="U17" s="23">
        <v>0.96599999999999997</v>
      </c>
      <c r="V17" s="24" t="s">
        <v>27</v>
      </c>
      <c r="W17" s="30">
        <f t="shared" si="2"/>
        <v>111610</v>
      </c>
      <c r="X17" s="29">
        <v>14129</v>
      </c>
      <c r="Y17" s="31">
        <f t="shared" si="1"/>
        <v>97481</v>
      </c>
    </row>
    <row r="18" spans="1:25" ht="15.75" x14ac:dyDescent="0.25">
      <c r="A18" s="12" t="s">
        <v>40</v>
      </c>
      <c r="B18" s="26">
        <v>33519</v>
      </c>
      <c r="C18" s="13">
        <v>695.78800000000001</v>
      </c>
      <c r="D18" s="28">
        <v>23322</v>
      </c>
      <c r="E18" s="23">
        <v>366.44200000000001</v>
      </c>
      <c r="F18" s="23">
        <v>1</v>
      </c>
      <c r="G18" s="29">
        <v>12283</v>
      </c>
      <c r="H18" s="23">
        <v>248.578</v>
      </c>
      <c r="I18" s="29">
        <v>8332</v>
      </c>
      <c r="J18" s="23">
        <v>19.658999999999999</v>
      </c>
      <c r="K18" s="29">
        <v>659</v>
      </c>
      <c r="L18" s="23">
        <v>3.2440000000000002</v>
      </c>
      <c r="M18" s="29">
        <v>109</v>
      </c>
      <c r="N18" s="23">
        <v>11.052</v>
      </c>
      <c r="O18" s="29">
        <v>370</v>
      </c>
      <c r="P18" s="29">
        <f t="shared" si="0"/>
        <v>45075</v>
      </c>
      <c r="Q18" s="15">
        <v>1.226</v>
      </c>
      <c r="R18" s="15">
        <v>1</v>
      </c>
      <c r="S18" s="4">
        <v>1.1319999999999999</v>
      </c>
      <c r="T18" s="23">
        <v>1.03</v>
      </c>
      <c r="U18" s="23">
        <v>0.97099999999999997</v>
      </c>
      <c r="V18" s="24" t="s">
        <v>27</v>
      </c>
      <c r="W18" s="30">
        <f t="shared" si="2"/>
        <v>62565</v>
      </c>
      <c r="X18" s="29">
        <v>14414</v>
      </c>
      <c r="Y18" s="31">
        <f t="shared" si="1"/>
        <v>48151</v>
      </c>
    </row>
    <row r="19" spans="1:25" ht="15.75" x14ac:dyDescent="0.25">
      <c r="A19" s="12" t="s">
        <v>41</v>
      </c>
      <c r="B19" s="26">
        <v>103321</v>
      </c>
      <c r="C19" s="13">
        <v>695.78800000000001</v>
      </c>
      <c r="D19" s="28">
        <v>71890</v>
      </c>
      <c r="E19" s="23">
        <v>366.44200000000001</v>
      </c>
      <c r="F19" s="23">
        <v>1</v>
      </c>
      <c r="G19" s="29">
        <v>37861</v>
      </c>
      <c r="H19" s="23">
        <v>248.578</v>
      </c>
      <c r="I19" s="29">
        <v>25683</v>
      </c>
      <c r="J19" s="23">
        <v>19.658999999999999</v>
      </c>
      <c r="K19" s="29">
        <v>2031</v>
      </c>
      <c r="L19" s="23">
        <v>3.2440000000000002</v>
      </c>
      <c r="M19" s="29">
        <v>335</v>
      </c>
      <c r="N19" s="23">
        <v>11.052</v>
      </c>
      <c r="O19" s="29">
        <v>1142</v>
      </c>
      <c r="P19" s="29">
        <f t="shared" si="0"/>
        <v>138942</v>
      </c>
      <c r="Q19" s="15">
        <v>1.075</v>
      </c>
      <c r="R19" s="15">
        <v>1</v>
      </c>
      <c r="S19" s="4">
        <v>1.147</v>
      </c>
      <c r="T19" s="23">
        <v>0.7</v>
      </c>
      <c r="U19" s="23">
        <v>1.0449999999999999</v>
      </c>
      <c r="V19" s="24" t="s">
        <v>27</v>
      </c>
      <c r="W19" s="30">
        <f t="shared" si="2"/>
        <v>125320</v>
      </c>
      <c r="X19" s="29">
        <v>59244</v>
      </c>
      <c r="Y19" s="31">
        <f t="shared" si="1"/>
        <v>66076</v>
      </c>
    </row>
    <row r="20" spans="1:25" ht="15.75" x14ac:dyDescent="0.25">
      <c r="A20" s="12" t="s">
        <v>42</v>
      </c>
      <c r="B20" s="26">
        <v>60110</v>
      </c>
      <c r="C20" s="13">
        <v>695.78800000000001</v>
      </c>
      <c r="D20" s="28">
        <v>41824</v>
      </c>
      <c r="E20" s="23">
        <v>366.44200000000001</v>
      </c>
      <c r="F20" s="23">
        <v>1</v>
      </c>
      <c r="G20" s="29">
        <v>22027</v>
      </c>
      <c r="H20" s="23">
        <v>248.578</v>
      </c>
      <c r="I20" s="29">
        <v>14942</v>
      </c>
      <c r="J20" s="23">
        <v>19.658999999999999</v>
      </c>
      <c r="K20" s="29">
        <v>1182</v>
      </c>
      <c r="L20" s="23">
        <v>3.2440000000000002</v>
      </c>
      <c r="M20" s="29">
        <v>195</v>
      </c>
      <c r="N20" s="23">
        <v>11.052</v>
      </c>
      <c r="O20" s="29">
        <v>664</v>
      </c>
      <c r="P20" s="29">
        <f t="shared" si="0"/>
        <v>80834</v>
      </c>
      <c r="Q20" s="15">
        <v>1.075</v>
      </c>
      <c r="R20" s="15">
        <v>1</v>
      </c>
      <c r="S20" s="4">
        <v>1.1020000000000001</v>
      </c>
      <c r="T20" s="23">
        <v>1</v>
      </c>
      <c r="U20" s="23">
        <v>0.85299999999999998</v>
      </c>
      <c r="V20" s="24" t="s">
        <v>27</v>
      </c>
      <c r="W20" s="30">
        <f t="shared" si="2"/>
        <v>81683</v>
      </c>
      <c r="X20" s="29">
        <v>29690</v>
      </c>
      <c r="Y20" s="31">
        <f t="shared" si="1"/>
        <v>51993</v>
      </c>
    </row>
    <row r="21" spans="1:25" ht="15.75" x14ac:dyDescent="0.25">
      <c r="A21" s="12" t="s">
        <v>43</v>
      </c>
      <c r="B21" s="26">
        <v>76783</v>
      </c>
      <c r="C21" s="13">
        <v>695.78800000000001</v>
      </c>
      <c r="D21" s="28">
        <v>53425</v>
      </c>
      <c r="E21" s="23">
        <v>366.44200000000001</v>
      </c>
      <c r="F21" s="23">
        <v>1</v>
      </c>
      <c r="G21" s="29">
        <v>28137</v>
      </c>
      <c r="H21" s="23">
        <v>248.578</v>
      </c>
      <c r="I21" s="29">
        <v>19087</v>
      </c>
      <c r="J21" s="23">
        <v>19.658999999999999</v>
      </c>
      <c r="K21" s="29">
        <v>1509</v>
      </c>
      <c r="L21" s="23">
        <v>3.2440000000000002</v>
      </c>
      <c r="M21" s="29">
        <v>249</v>
      </c>
      <c r="N21" s="23">
        <v>11.052</v>
      </c>
      <c r="O21" s="29">
        <v>849</v>
      </c>
      <c r="P21" s="29">
        <f t="shared" si="0"/>
        <v>103256</v>
      </c>
      <c r="Q21" s="15">
        <v>1.075</v>
      </c>
      <c r="R21" s="15">
        <v>1</v>
      </c>
      <c r="S21" s="4">
        <v>1.1180000000000001</v>
      </c>
      <c r="T21" s="23">
        <v>0.92</v>
      </c>
      <c r="U21" s="23">
        <v>0.91200000000000003</v>
      </c>
      <c r="V21" s="24" t="s">
        <v>27</v>
      </c>
      <c r="W21" s="30">
        <f t="shared" si="2"/>
        <v>104123</v>
      </c>
      <c r="X21" s="29">
        <v>37430</v>
      </c>
      <c r="Y21" s="31">
        <f t="shared" si="1"/>
        <v>66693</v>
      </c>
    </row>
    <row r="22" spans="1:25" ht="15.75" x14ac:dyDescent="0.25">
      <c r="A22" s="12" t="s">
        <v>44</v>
      </c>
      <c r="B22" s="26">
        <v>79806</v>
      </c>
      <c r="C22" s="13">
        <v>695.78800000000001</v>
      </c>
      <c r="D22" s="28">
        <v>55528</v>
      </c>
      <c r="E22" s="23">
        <v>366.44200000000001</v>
      </c>
      <c r="F22" s="23">
        <v>1</v>
      </c>
      <c r="G22" s="29">
        <v>29244</v>
      </c>
      <c r="H22" s="23">
        <v>248.578</v>
      </c>
      <c r="I22" s="29">
        <v>19838</v>
      </c>
      <c r="J22" s="23">
        <v>19.658999999999999</v>
      </c>
      <c r="K22" s="29">
        <v>1569</v>
      </c>
      <c r="L22" s="23">
        <v>3.2440000000000002</v>
      </c>
      <c r="M22" s="29">
        <v>259</v>
      </c>
      <c r="N22" s="23">
        <v>11.052</v>
      </c>
      <c r="O22" s="29">
        <v>882</v>
      </c>
      <c r="P22" s="29">
        <f t="shared" si="0"/>
        <v>107320</v>
      </c>
      <c r="Q22" s="15">
        <v>1.075</v>
      </c>
      <c r="R22" s="15">
        <v>1</v>
      </c>
      <c r="S22" s="4">
        <v>1.117</v>
      </c>
      <c r="T22" s="23">
        <v>0.92</v>
      </c>
      <c r="U22" s="23">
        <v>0.93899999999999995</v>
      </c>
      <c r="V22" s="24" t="s">
        <v>27</v>
      </c>
      <c r="W22" s="30">
        <f t="shared" si="2"/>
        <v>111326</v>
      </c>
      <c r="X22" s="29">
        <v>40008</v>
      </c>
      <c r="Y22" s="31">
        <f t="shared" si="1"/>
        <v>71318</v>
      </c>
    </row>
    <row r="23" spans="1:25" ht="15.75" x14ac:dyDescent="0.25">
      <c r="A23" s="12" t="s">
        <v>45</v>
      </c>
      <c r="B23" s="26">
        <v>29603</v>
      </c>
      <c r="C23" s="13">
        <v>695.78800000000001</v>
      </c>
      <c r="D23" s="28">
        <v>20597</v>
      </c>
      <c r="E23" s="23">
        <v>366.44200000000001</v>
      </c>
      <c r="F23" s="23">
        <v>1</v>
      </c>
      <c r="G23" s="29">
        <v>10848</v>
      </c>
      <c r="H23" s="23">
        <v>248.578</v>
      </c>
      <c r="I23" s="29">
        <v>7359</v>
      </c>
      <c r="J23" s="23">
        <v>19.658999999999999</v>
      </c>
      <c r="K23" s="29">
        <v>582</v>
      </c>
      <c r="L23" s="23">
        <v>3.2440000000000002</v>
      </c>
      <c r="M23" s="29">
        <v>96</v>
      </c>
      <c r="N23" s="23">
        <v>11.052</v>
      </c>
      <c r="O23" s="29">
        <v>327</v>
      </c>
      <c r="P23" s="29">
        <f t="shared" si="0"/>
        <v>39809</v>
      </c>
      <c r="Q23" s="15">
        <v>1.075</v>
      </c>
      <c r="R23" s="15">
        <v>1</v>
      </c>
      <c r="S23" s="4">
        <v>1.1040000000000001</v>
      </c>
      <c r="T23" s="23">
        <v>1.05</v>
      </c>
      <c r="U23" s="23">
        <v>0.92500000000000004</v>
      </c>
      <c r="V23" s="24" t="s">
        <v>27</v>
      </c>
      <c r="W23" s="30">
        <f t="shared" si="2"/>
        <v>45887</v>
      </c>
      <c r="X23" s="29">
        <v>26722</v>
      </c>
      <c r="Y23" s="31">
        <f t="shared" si="1"/>
        <v>19165</v>
      </c>
    </row>
    <row r="24" spans="1:25" ht="15.75" x14ac:dyDescent="0.25">
      <c r="A24" s="12" t="s">
        <v>46</v>
      </c>
      <c r="B24" s="26">
        <v>10511</v>
      </c>
      <c r="C24" s="13">
        <v>695.78800000000001</v>
      </c>
      <c r="D24" s="28">
        <v>7313</v>
      </c>
      <c r="E24" s="23">
        <v>366.44200000000001</v>
      </c>
      <c r="F24" s="23">
        <v>1</v>
      </c>
      <c r="G24" s="29">
        <v>3852</v>
      </c>
      <c r="H24" s="23">
        <v>248.578</v>
      </c>
      <c r="I24" s="29">
        <v>2613</v>
      </c>
      <c r="J24" s="23">
        <v>19.658999999999999</v>
      </c>
      <c r="K24" s="29">
        <v>207</v>
      </c>
      <c r="L24" s="23">
        <v>3.2440000000000002</v>
      </c>
      <c r="M24" s="29">
        <v>34</v>
      </c>
      <c r="N24" s="23">
        <v>11.052</v>
      </c>
      <c r="O24" s="29">
        <v>116</v>
      </c>
      <c r="P24" s="29">
        <f t="shared" si="0"/>
        <v>14135</v>
      </c>
      <c r="Q24" s="14">
        <v>1.492</v>
      </c>
      <c r="R24" s="14">
        <v>1.1499999999999999</v>
      </c>
      <c r="S24" s="4">
        <v>1.3879999999999999</v>
      </c>
      <c r="T24" s="23">
        <v>1.1499999999999999</v>
      </c>
      <c r="U24" s="23">
        <v>1.204</v>
      </c>
      <c r="V24" s="24" t="s">
        <v>62</v>
      </c>
      <c r="W24" s="30">
        <f t="shared" si="2"/>
        <v>55932</v>
      </c>
      <c r="X24" s="29">
        <v>4852</v>
      </c>
      <c r="Y24" s="31">
        <f t="shared" si="1"/>
        <v>51080</v>
      </c>
    </row>
    <row r="25" spans="1:25" ht="15.75" x14ac:dyDescent="0.25">
      <c r="A25" s="12" t="s">
        <v>47</v>
      </c>
      <c r="B25" s="26">
        <v>14909</v>
      </c>
      <c r="C25" s="13">
        <v>695.78800000000001</v>
      </c>
      <c r="D25" s="28">
        <v>10374</v>
      </c>
      <c r="E25" s="23">
        <v>366.44200000000001</v>
      </c>
      <c r="F25" s="23">
        <v>1</v>
      </c>
      <c r="G25" s="29">
        <v>5463</v>
      </c>
      <c r="H25" s="23">
        <v>248.578</v>
      </c>
      <c r="I25" s="29">
        <v>3706</v>
      </c>
      <c r="J25" s="23">
        <v>19.658999999999999</v>
      </c>
      <c r="K25" s="29">
        <v>293</v>
      </c>
      <c r="L25" s="23">
        <v>3.2440000000000002</v>
      </c>
      <c r="M25" s="29">
        <v>48</v>
      </c>
      <c r="N25" s="23">
        <v>11.052</v>
      </c>
      <c r="O25" s="29">
        <v>165</v>
      </c>
      <c r="P25" s="29">
        <f t="shared" si="0"/>
        <v>20049</v>
      </c>
      <c r="Q25" s="14">
        <v>1.492</v>
      </c>
      <c r="R25" s="14">
        <v>1.1000000000000001</v>
      </c>
      <c r="S25" s="4">
        <v>1.2310000000000001</v>
      </c>
      <c r="T25" s="23">
        <v>1.1299999999999999</v>
      </c>
      <c r="U25" s="23">
        <v>1.123</v>
      </c>
      <c r="V25" s="24" t="s">
        <v>25</v>
      </c>
      <c r="W25" s="30">
        <f t="shared" si="2"/>
        <v>56541</v>
      </c>
      <c r="X25" s="29">
        <v>5481</v>
      </c>
      <c r="Y25" s="31">
        <f t="shared" si="1"/>
        <v>51060</v>
      </c>
    </row>
    <row r="26" spans="1:25" ht="15.75" x14ac:dyDescent="0.25">
      <c r="A26" s="12" t="s">
        <v>48</v>
      </c>
      <c r="B26" s="26">
        <v>12177</v>
      </c>
      <c r="C26" s="13">
        <v>695.78800000000001</v>
      </c>
      <c r="D26" s="28">
        <v>8473</v>
      </c>
      <c r="E26" s="23">
        <v>366.44200000000001</v>
      </c>
      <c r="F26" s="23">
        <v>1</v>
      </c>
      <c r="G26" s="29">
        <v>4462</v>
      </c>
      <c r="H26" s="23">
        <v>248.578</v>
      </c>
      <c r="I26" s="29">
        <v>3027</v>
      </c>
      <c r="J26" s="23">
        <v>19.658999999999999</v>
      </c>
      <c r="K26" s="29">
        <v>239</v>
      </c>
      <c r="L26" s="23">
        <v>3.2440000000000002</v>
      </c>
      <c r="M26" s="29">
        <v>40</v>
      </c>
      <c r="N26" s="23">
        <v>11.052</v>
      </c>
      <c r="O26" s="29">
        <v>135</v>
      </c>
      <c r="P26" s="29">
        <f t="shared" si="0"/>
        <v>16376</v>
      </c>
      <c r="Q26" s="14">
        <v>1.492</v>
      </c>
      <c r="R26" s="14">
        <v>1.1499999999999999</v>
      </c>
      <c r="S26" s="4">
        <v>1.3049999999999999</v>
      </c>
      <c r="T26" s="23">
        <v>1.1299999999999999</v>
      </c>
      <c r="U26" s="23">
        <v>1.137</v>
      </c>
      <c r="V26" s="24" t="s">
        <v>25</v>
      </c>
      <c r="W26" s="30">
        <f t="shared" si="2"/>
        <v>51822</v>
      </c>
      <c r="X26" s="29">
        <v>2932</v>
      </c>
      <c r="Y26" s="31">
        <f t="shared" si="1"/>
        <v>48890</v>
      </c>
    </row>
    <row r="27" spans="1:25" ht="15.75" x14ac:dyDescent="0.25">
      <c r="A27" s="12" t="s">
        <v>49</v>
      </c>
      <c r="B27" s="26">
        <v>82449</v>
      </c>
      <c r="C27" s="13">
        <v>695.78800000000001</v>
      </c>
      <c r="D27" s="28">
        <v>57367</v>
      </c>
      <c r="E27" s="23">
        <v>366.44200000000001</v>
      </c>
      <c r="F27" s="23">
        <v>1</v>
      </c>
      <c r="G27" s="29">
        <v>30213</v>
      </c>
      <c r="H27" s="23">
        <v>248.578</v>
      </c>
      <c r="I27" s="29">
        <v>20495</v>
      </c>
      <c r="J27" s="23">
        <v>19.658999999999999</v>
      </c>
      <c r="K27" s="29">
        <v>1621</v>
      </c>
      <c r="L27" s="23">
        <v>3.2440000000000002</v>
      </c>
      <c r="M27" s="29">
        <v>267</v>
      </c>
      <c r="N27" s="23">
        <v>11.052</v>
      </c>
      <c r="O27" s="29">
        <v>911</v>
      </c>
      <c r="P27" s="29">
        <f t="shared" si="0"/>
        <v>110874</v>
      </c>
      <c r="Q27" s="15">
        <v>1.321</v>
      </c>
      <c r="R27" s="15">
        <v>1.05</v>
      </c>
      <c r="S27" s="4">
        <v>1.1759999999999999</v>
      </c>
      <c r="T27" s="23">
        <v>0.86</v>
      </c>
      <c r="U27" s="23">
        <v>1.0289999999999999</v>
      </c>
      <c r="V27" s="24" t="s">
        <v>27</v>
      </c>
      <c r="W27" s="30">
        <f t="shared" si="2"/>
        <v>160045</v>
      </c>
      <c r="X27" s="29">
        <v>28726</v>
      </c>
      <c r="Y27" s="31">
        <f>W27-X27-1</f>
        <v>131318</v>
      </c>
    </row>
    <row r="28" spans="1:25" ht="15.75" x14ac:dyDescent="0.25">
      <c r="A28" s="12" t="s">
        <v>50</v>
      </c>
      <c r="B28" s="26">
        <v>55463</v>
      </c>
      <c r="C28" s="13">
        <v>695.78800000000001</v>
      </c>
      <c r="D28" s="28">
        <v>38590</v>
      </c>
      <c r="E28" s="23">
        <v>366.44200000000001</v>
      </c>
      <c r="F28" s="23">
        <v>1</v>
      </c>
      <c r="G28" s="29">
        <v>20324</v>
      </c>
      <c r="H28" s="23">
        <v>248.578</v>
      </c>
      <c r="I28" s="29">
        <v>13787</v>
      </c>
      <c r="J28" s="23">
        <v>19.658999999999999</v>
      </c>
      <c r="K28" s="29">
        <v>1090</v>
      </c>
      <c r="L28" s="23">
        <v>3.2440000000000002</v>
      </c>
      <c r="M28" s="29">
        <v>180</v>
      </c>
      <c r="N28" s="23">
        <v>11.052</v>
      </c>
      <c r="O28" s="29">
        <v>613</v>
      </c>
      <c r="P28" s="29">
        <f t="shared" si="0"/>
        <v>74584</v>
      </c>
      <c r="Q28" s="15">
        <v>1.075</v>
      </c>
      <c r="R28" s="15">
        <v>1.05</v>
      </c>
      <c r="S28" s="4">
        <v>1.181</v>
      </c>
      <c r="T28" s="23">
        <v>1</v>
      </c>
      <c r="U28" s="23">
        <v>1.1160000000000001</v>
      </c>
      <c r="V28" s="24" t="s">
        <v>25</v>
      </c>
      <c r="W28" s="30">
        <f t="shared" si="2"/>
        <v>122053</v>
      </c>
      <c r="X28" s="29">
        <v>24949</v>
      </c>
      <c r="Y28" s="31">
        <f t="shared" si="1"/>
        <v>97104</v>
      </c>
    </row>
    <row r="29" spans="1:25" ht="15.75" x14ac:dyDescent="0.25">
      <c r="A29" s="12" t="s">
        <v>51</v>
      </c>
      <c r="B29" s="26">
        <v>34467</v>
      </c>
      <c r="C29" s="13">
        <v>695.78800000000001</v>
      </c>
      <c r="D29" s="28">
        <v>23982</v>
      </c>
      <c r="E29" s="23">
        <v>366.44200000000001</v>
      </c>
      <c r="F29" s="23">
        <v>1</v>
      </c>
      <c r="G29" s="29">
        <v>12630</v>
      </c>
      <c r="H29" s="23">
        <v>248.578</v>
      </c>
      <c r="I29" s="29">
        <v>8568</v>
      </c>
      <c r="J29" s="23">
        <v>19.658999999999999</v>
      </c>
      <c r="K29" s="29">
        <v>678</v>
      </c>
      <c r="L29" s="23">
        <v>3.2440000000000002</v>
      </c>
      <c r="M29" s="29">
        <v>112</v>
      </c>
      <c r="N29" s="23">
        <v>11.052</v>
      </c>
      <c r="O29" s="29">
        <v>381</v>
      </c>
      <c r="P29" s="29">
        <f t="shared" si="0"/>
        <v>46351</v>
      </c>
      <c r="Q29" s="15">
        <v>1.226</v>
      </c>
      <c r="R29" s="15">
        <v>1</v>
      </c>
      <c r="S29" s="4">
        <v>1.149</v>
      </c>
      <c r="T29" s="23">
        <v>1.03</v>
      </c>
      <c r="U29" s="23">
        <v>1.075</v>
      </c>
      <c r="V29" s="24" t="s">
        <v>25</v>
      </c>
      <c r="W29" s="30">
        <f t="shared" si="2"/>
        <v>79526</v>
      </c>
      <c r="X29" s="29">
        <v>12318</v>
      </c>
      <c r="Y29" s="31">
        <f t="shared" si="1"/>
        <v>67208</v>
      </c>
    </row>
    <row r="30" spans="1:25" ht="15.75" x14ac:dyDescent="0.25">
      <c r="A30" s="12" t="s">
        <v>52</v>
      </c>
      <c r="B30" s="26">
        <v>17417</v>
      </c>
      <c r="C30" s="13">
        <v>695.78800000000001</v>
      </c>
      <c r="D30" s="28">
        <v>12119</v>
      </c>
      <c r="E30" s="23">
        <v>366.44200000000001</v>
      </c>
      <c r="F30" s="23">
        <v>1</v>
      </c>
      <c r="G30" s="29">
        <v>6382</v>
      </c>
      <c r="H30" s="23">
        <v>248.578</v>
      </c>
      <c r="I30" s="29">
        <v>4329</v>
      </c>
      <c r="J30" s="23">
        <v>19.658999999999999</v>
      </c>
      <c r="K30" s="29">
        <v>342</v>
      </c>
      <c r="L30" s="23">
        <v>3.2440000000000002</v>
      </c>
      <c r="M30" s="29">
        <v>57</v>
      </c>
      <c r="N30" s="23">
        <v>11.052</v>
      </c>
      <c r="O30" s="29">
        <v>192</v>
      </c>
      <c r="P30" s="29">
        <f t="shared" si="0"/>
        <v>23421</v>
      </c>
      <c r="Q30" s="14">
        <v>1.492</v>
      </c>
      <c r="R30" s="15">
        <v>1.05</v>
      </c>
      <c r="S30" s="4">
        <v>1.246</v>
      </c>
      <c r="T30" s="23">
        <v>1.1000000000000001</v>
      </c>
      <c r="U30" s="23">
        <v>1.032</v>
      </c>
      <c r="V30" s="24" t="s">
        <v>27</v>
      </c>
      <c r="W30" s="30">
        <f t="shared" si="2"/>
        <v>51898</v>
      </c>
      <c r="X30" s="29">
        <v>28631</v>
      </c>
      <c r="Y30" s="31">
        <f t="shared" si="1"/>
        <v>23267</v>
      </c>
    </row>
    <row r="31" spans="1:25" ht="15.75" x14ac:dyDescent="0.25">
      <c r="A31" s="12" t="s">
        <v>53</v>
      </c>
      <c r="B31" s="26">
        <v>20343</v>
      </c>
      <c r="C31" s="13">
        <v>695.78800000000001</v>
      </c>
      <c r="D31" s="28">
        <v>14154</v>
      </c>
      <c r="E31" s="23">
        <v>366.44200000000001</v>
      </c>
      <c r="F31" s="23">
        <v>1</v>
      </c>
      <c r="G31" s="29">
        <v>7455</v>
      </c>
      <c r="H31" s="23">
        <v>248.578</v>
      </c>
      <c r="I31" s="29">
        <v>5057</v>
      </c>
      <c r="J31" s="23">
        <v>19.658999999999999</v>
      </c>
      <c r="K31" s="29">
        <v>400</v>
      </c>
      <c r="L31" s="23">
        <v>3.2440000000000002</v>
      </c>
      <c r="M31" s="29">
        <v>66</v>
      </c>
      <c r="N31" s="23">
        <v>11.052</v>
      </c>
      <c r="O31" s="29">
        <v>225</v>
      </c>
      <c r="P31" s="29">
        <f t="shared" si="0"/>
        <v>27357</v>
      </c>
      <c r="Q31" s="14">
        <v>1.492</v>
      </c>
      <c r="R31" s="14">
        <v>1.1000000000000001</v>
      </c>
      <c r="S31" s="4">
        <v>1.337</v>
      </c>
      <c r="T31" s="23">
        <v>1.07</v>
      </c>
      <c r="U31" s="23">
        <v>1.258</v>
      </c>
      <c r="V31" s="24" t="s">
        <v>62</v>
      </c>
      <c r="W31" s="30">
        <f t="shared" si="2"/>
        <v>96963</v>
      </c>
      <c r="X31" s="29">
        <v>5484</v>
      </c>
      <c r="Y31" s="31">
        <f t="shared" si="1"/>
        <v>91479</v>
      </c>
    </row>
    <row r="32" spans="1:25" ht="15.75" x14ac:dyDescent="0.25">
      <c r="A32" s="12" t="s">
        <v>54</v>
      </c>
      <c r="B32" s="26">
        <v>57293</v>
      </c>
      <c r="C32" s="13">
        <v>695.78800000000001</v>
      </c>
      <c r="D32" s="28">
        <v>39864</v>
      </c>
      <c r="E32" s="23">
        <v>366.44200000000001</v>
      </c>
      <c r="F32" s="23">
        <v>1</v>
      </c>
      <c r="G32" s="29">
        <v>20995</v>
      </c>
      <c r="H32" s="23">
        <v>248.578</v>
      </c>
      <c r="I32" s="29">
        <v>14242</v>
      </c>
      <c r="J32" s="23">
        <v>19.658999999999999</v>
      </c>
      <c r="K32" s="29">
        <v>1126</v>
      </c>
      <c r="L32" s="23">
        <v>3.2440000000000002</v>
      </c>
      <c r="M32" s="29">
        <v>186</v>
      </c>
      <c r="N32" s="23">
        <v>11.052</v>
      </c>
      <c r="O32" s="29">
        <v>633</v>
      </c>
      <c r="P32" s="29">
        <f t="shared" si="0"/>
        <v>77046</v>
      </c>
      <c r="Q32" s="15">
        <v>1.226</v>
      </c>
      <c r="R32" s="15">
        <v>1.05</v>
      </c>
      <c r="S32" s="4">
        <v>1.1160000000000001</v>
      </c>
      <c r="T32" s="23">
        <v>1</v>
      </c>
      <c r="U32" s="23">
        <v>0.96699999999999997</v>
      </c>
      <c r="V32" s="24" t="s">
        <v>27</v>
      </c>
      <c r="W32" s="30">
        <f t="shared" si="2"/>
        <v>107034</v>
      </c>
      <c r="X32" s="29">
        <v>28718</v>
      </c>
      <c r="Y32" s="31">
        <f t="shared" si="1"/>
        <v>78316</v>
      </c>
    </row>
    <row r="33" spans="1:25" ht="15.75" x14ac:dyDescent="0.25">
      <c r="A33" s="12" t="s">
        <v>55</v>
      </c>
      <c r="B33" s="26">
        <v>26678</v>
      </c>
      <c r="C33" s="13">
        <v>695.78800000000001</v>
      </c>
      <c r="D33" s="28">
        <v>18562</v>
      </c>
      <c r="E33" s="23">
        <v>366.44200000000001</v>
      </c>
      <c r="F33" s="23">
        <v>1</v>
      </c>
      <c r="G33" s="29">
        <v>9776</v>
      </c>
      <c r="H33" s="23">
        <v>248.578</v>
      </c>
      <c r="I33" s="29">
        <v>6632</v>
      </c>
      <c r="J33" s="23">
        <v>19.658999999999999</v>
      </c>
      <c r="K33" s="29">
        <v>524</v>
      </c>
      <c r="L33" s="23">
        <v>3.2440000000000002</v>
      </c>
      <c r="M33" s="29">
        <v>87</v>
      </c>
      <c r="N33" s="23">
        <v>11.052</v>
      </c>
      <c r="O33" s="29">
        <v>295</v>
      </c>
      <c r="P33" s="29">
        <f t="shared" si="0"/>
        <v>35876</v>
      </c>
      <c r="Q33" s="15">
        <v>1.226</v>
      </c>
      <c r="R33" s="15">
        <v>1</v>
      </c>
      <c r="S33" s="4">
        <v>1.155</v>
      </c>
      <c r="T33" s="23">
        <v>1.05</v>
      </c>
      <c r="U33" s="23">
        <v>1.165</v>
      </c>
      <c r="V33" s="24" t="s">
        <v>25</v>
      </c>
      <c r="W33" s="30">
        <f t="shared" si="2"/>
        <v>68357</v>
      </c>
      <c r="X33" s="29">
        <v>11299</v>
      </c>
      <c r="Y33" s="31">
        <f t="shared" si="1"/>
        <v>57058</v>
      </c>
    </row>
    <row r="34" spans="1:25" ht="15.75" x14ac:dyDescent="0.25">
      <c r="A34" s="12" t="s">
        <v>56</v>
      </c>
      <c r="B34" s="26">
        <v>52690</v>
      </c>
      <c r="C34" s="13">
        <v>695.78800000000001</v>
      </c>
      <c r="D34" s="28">
        <v>36661</v>
      </c>
      <c r="E34" s="23">
        <v>366.44200000000001</v>
      </c>
      <c r="F34" s="23">
        <v>1</v>
      </c>
      <c r="G34" s="29">
        <v>19308</v>
      </c>
      <c r="H34" s="23">
        <v>248.578</v>
      </c>
      <c r="I34" s="29">
        <v>13098</v>
      </c>
      <c r="J34" s="23">
        <v>19.658999999999999</v>
      </c>
      <c r="K34" s="29">
        <v>1036</v>
      </c>
      <c r="L34" s="23">
        <v>3.2440000000000002</v>
      </c>
      <c r="M34" s="29">
        <v>171</v>
      </c>
      <c r="N34" s="23">
        <v>11.052</v>
      </c>
      <c r="O34" s="29">
        <v>582</v>
      </c>
      <c r="P34" s="29">
        <f t="shared" si="0"/>
        <v>70856</v>
      </c>
      <c r="Q34" s="15">
        <v>1.226</v>
      </c>
      <c r="R34" s="15">
        <v>1.05</v>
      </c>
      <c r="S34" s="4">
        <v>1.175</v>
      </c>
      <c r="T34" s="23">
        <v>1</v>
      </c>
      <c r="U34" s="23">
        <v>1.0509999999999999</v>
      </c>
      <c r="V34" s="24" t="s">
        <v>27</v>
      </c>
      <c r="W34" s="30">
        <f t="shared" si="2"/>
        <v>112641</v>
      </c>
      <c r="X34" s="29">
        <v>14299</v>
      </c>
      <c r="Y34" s="31">
        <f t="shared" si="1"/>
        <v>98342</v>
      </c>
    </row>
    <row r="35" spans="1:25" ht="15.75" x14ac:dyDescent="0.25">
      <c r="A35" s="12" t="s">
        <v>57</v>
      </c>
      <c r="B35" s="26">
        <v>35611</v>
      </c>
      <c r="C35" s="13">
        <v>695.78800000000001</v>
      </c>
      <c r="D35" s="28">
        <v>24778</v>
      </c>
      <c r="E35" s="23">
        <v>366.44200000000001</v>
      </c>
      <c r="F35" s="23">
        <v>1</v>
      </c>
      <c r="G35" s="29">
        <v>13049</v>
      </c>
      <c r="H35" s="23">
        <v>248.578</v>
      </c>
      <c r="I35" s="29">
        <v>8852</v>
      </c>
      <c r="J35" s="23">
        <v>19.658999999999999</v>
      </c>
      <c r="K35" s="29">
        <v>700</v>
      </c>
      <c r="L35" s="23">
        <v>3.2440000000000002</v>
      </c>
      <c r="M35" s="29">
        <v>116</v>
      </c>
      <c r="N35" s="23">
        <v>11.052</v>
      </c>
      <c r="O35" s="29">
        <v>394</v>
      </c>
      <c r="P35" s="29">
        <f t="shared" si="0"/>
        <v>47889</v>
      </c>
      <c r="Q35" s="15">
        <v>1.075</v>
      </c>
      <c r="R35" s="15">
        <v>1</v>
      </c>
      <c r="S35" s="4">
        <v>1.2450000000000001</v>
      </c>
      <c r="T35" s="23">
        <v>1</v>
      </c>
      <c r="U35" s="23">
        <v>1.095</v>
      </c>
      <c r="V35" s="24" t="s">
        <v>25</v>
      </c>
      <c r="W35" s="30">
        <f t="shared" si="2"/>
        <v>77201</v>
      </c>
      <c r="X35" s="29">
        <v>26807</v>
      </c>
      <c r="Y35" s="31">
        <f t="shared" si="1"/>
        <v>50394</v>
      </c>
    </row>
    <row r="36" spans="1:25" ht="15.75" x14ac:dyDescent="0.25">
      <c r="A36" s="12" t="s">
        <v>58</v>
      </c>
      <c r="B36" s="26">
        <v>24092</v>
      </c>
      <c r="C36" s="13">
        <v>695.78800000000001</v>
      </c>
      <c r="D36" s="28">
        <v>16763</v>
      </c>
      <c r="E36" s="23">
        <v>366.44200000000001</v>
      </c>
      <c r="F36" s="23">
        <v>1</v>
      </c>
      <c r="G36" s="29">
        <v>8828</v>
      </c>
      <c r="H36" s="23">
        <v>248.578</v>
      </c>
      <c r="I36" s="29">
        <v>5989</v>
      </c>
      <c r="J36" s="23">
        <v>19.658999999999999</v>
      </c>
      <c r="K36" s="29">
        <v>474</v>
      </c>
      <c r="L36" s="23">
        <v>3.2440000000000002</v>
      </c>
      <c r="M36" s="29">
        <v>78</v>
      </c>
      <c r="N36" s="23">
        <v>11.052</v>
      </c>
      <c r="O36" s="29">
        <v>266</v>
      </c>
      <c r="P36" s="29">
        <f t="shared" si="0"/>
        <v>32398</v>
      </c>
      <c r="Q36" s="15">
        <v>1.377</v>
      </c>
      <c r="R36" s="15">
        <v>1.1499999999999999</v>
      </c>
      <c r="S36" s="4">
        <v>1.3420000000000001</v>
      </c>
      <c r="T36" s="23">
        <v>1.05</v>
      </c>
      <c r="U36" s="23">
        <v>1.1259999999999999</v>
      </c>
      <c r="V36" s="24" t="s">
        <v>25</v>
      </c>
      <c r="W36" s="30">
        <f t="shared" si="2"/>
        <v>89541</v>
      </c>
      <c r="X36" s="29">
        <v>6229</v>
      </c>
      <c r="Y36" s="31">
        <f t="shared" si="1"/>
        <v>83312</v>
      </c>
    </row>
    <row r="37" spans="1:25" ht="15.75" x14ac:dyDescent="0.25">
      <c r="A37" s="12" t="s">
        <v>59</v>
      </c>
      <c r="B37" s="26">
        <v>32066</v>
      </c>
      <c r="C37" s="13">
        <v>695.78800000000001</v>
      </c>
      <c r="D37" s="28">
        <v>22311</v>
      </c>
      <c r="E37" s="23">
        <v>366.44200000000001</v>
      </c>
      <c r="F37" s="23">
        <v>1.7</v>
      </c>
      <c r="G37" s="29">
        <v>19976</v>
      </c>
      <c r="H37" s="23">
        <v>248.578</v>
      </c>
      <c r="I37" s="29">
        <v>7971</v>
      </c>
      <c r="J37" s="23">
        <v>19.658999999999999</v>
      </c>
      <c r="K37" s="29">
        <v>630</v>
      </c>
      <c r="L37" s="23">
        <v>3.2440000000000002</v>
      </c>
      <c r="M37" s="29">
        <v>104</v>
      </c>
      <c r="N37" s="23">
        <v>11.052</v>
      </c>
      <c r="O37" s="29">
        <v>354</v>
      </c>
      <c r="P37" s="29">
        <f t="shared" si="0"/>
        <v>51346</v>
      </c>
      <c r="Q37" s="15">
        <v>1.377</v>
      </c>
      <c r="R37" s="15">
        <v>1.05</v>
      </c>
      <c r="S37" s="4">
        <v>1.194</v>
      </c>
      <c r="T37" s="23">
        <v>1.03</v>
      </c>
      <c r="U37" s="23">
        <v>0.92600000000000005</v>
      </c>
      <c r="V37" s="24" t="s">
        <v>27</v>
      </c>
      <c r="W37" s="30">
        <f t="shared" si="2"/>
        <v>84544</v>
      </c>
      <c r="X37" s="29">
        <v>5760</v>
      </c>
      <c r="Y37" s="31">
        <f t="shared" si="1"/>
        <v>78784</v>
      </c>
    </row>
    <row r="38" spans="1:25" ht="15.75" x14ac:dyDescent="0.25">
      <c r="A38" s="12" t="s">
        <v>60</v>
      </c>
      <c r="B38" s="26">
        <v>176314</v>
      </c>
      <c r="C38" s="13">
        <v>695.78800000000001</v>
      </c>
      <c r="D38" s="28">
        <v>122677</v>
      </c>
      <c r="E38" s="23">
        <v>366.44200000000001</v>
      </c>
      <c r="F38" s="23">
        <v>1</v>
      </c>
      <c r="G38" s="29">
        <v>64609</v>
      </c>
      <c r="H38" s="23">
        <v>248.578</v>
      </c>
      <c r="I38" s="29">
        <v>43828</v>
      </c>
      <c r="J38" s="23">
        <v>19.658999999999999</v>
      </c>
      <c r="K38" s="29">
        <v>3466</v>
      </c>
      <c r="L38" s="23">
        <v>3.2440000000000002</v>
      </c>
      <c r="M38" s="29">
        <v>572</v>
      </c>
      <c r="N38" s="23">
        <v>11.052</v>
      </c>
      <c r="O38" s="29">
        <v>1949</v>
      </c>
      <c r="P38" s="29">
        <f t="shared" si="0"/>
        <v>237101</v>
      </c>
      <c r="Q38" s="15">
        <v>1.075</v>
      </c>
      <c r="R38" s="15">
        <v>1</v>
      </c>
      <c r="S38" s="4">
        <v>1.1060000000000001</v>
      </c>
      <c r="T38" s="23">
        <v>0.7</v>
      </c>
      <c r="U38" s="23">
        <v>0.96799999999999997</v>
      </c>
      <c r="V38" s="24" t="s">
        <v>27</v>
      </c>
      <c r="W38" s="30">
        <f t="shared" si="2"/>
        <v>191016</v>
      </c>
      <c r="X38" s="29">
        <v>46487</v>
      </c>
      <c r="Y38" s="31">
        <f>W38-X38</f>
        <v>144529</v>
      </c>
    </row>
    <row r="39" spans="1:25" ht="15.75" x14ac:dyDescent="0.25">
      <c r="A39" s="12" t="s">
        <v>61</v>
      </c>
      <c r="B39" s="26">
        <v>20536</v>
      </c>
      <c r="C39" s="13">
        <v>695.78800000000001</v>
      </c>
      <c r="D39" s="28">
        <v>14289</v>
      </c>
      <c r="E39" s="23">
        <v>366.44200000000001</v>
      </c>
      <c r="F39" s="23">
        <v>1</v>
      </c>
      <c r="G39" s="29">
        <v>7525</v>
      </c>
      <c r="H39" s="23">
        <v>248.578</v>
      </c>
      <c r="I39" s="29">
        <v>5105</v>
      </c>
      <c r="J39" s="23">
        <v>19.658999999999999</v>
      </c>
      <c r="K39" s="29">
        <v>404</v>
      </c>
      <c r="L39" s="23">
        <v>3.2440000000000002</v>
      </c>
      <c r="M39" s="29">
        <v>67</v>
      </c>
      <c r="N39" s="23">
        <v>11.052</v>
      </c>
      <c r="O39" s="29">
        <v>227</v>
      </c>
      <c r="P39" s="29">
        <f t="shared" si="0"/>
        <v>27617</v>
      </c>
      <c r="Q39" s="15">
        <v>1.321</v>
      </c>
      <c r="R39" s="15">
        <v>1.05</v>
      </c>
      <c r="S39" s="4">
        <v>1.1779999999999999</v>
      </c>
      <c r="T39" s="23">
        <v>1.07</v>
      </c>
      <c r="U39" s="23">
        <v>1.2869999999999999</v>
      </c>
      <c r="V39" s="24" t="s">
        <v>62</v>
      </c>
      <c r="W39" s="30">
        <f t="shared" si="2"/>
        <v>74569</v>
      </c>
      <c r="X39" s="29">
        <v>6773</v>
      </c>
      <c r="Y39" s="31">
        <f>W39-X39</f>
        <v>67796</v>
      </c>
    </row>
    <row r="40" spans="1:25" ht="15.75" x14ac:dyDescent="0.25">
      <c r="A40" s="12" t="s">
        <v>63</v>
      </c>
      <c r="B40" s="26">
        <v>31486</v>
      </c>
      <c r="C40" s="13">
        <v>695.78800000000001</v>
      </c>
      <c r="D40" s="28">
        <v>21908</v>
      </c>
      <c r="E40" s="23">
        <v>366.44200000000001</v>
      </c>
      <c r="F40" s="23">
        <v>1</v>
      </c>
      <c r="G40" s="29">
        <v>11538</v>
      </c>
      <c r="H40" s="23">
        <v>248.578</v>
      </c>
      <c r="I40" s="29">
        <v>7827</v>
      </c>
      <c r="J40" s="23">
        <v>19.658999999999999</v>
      </c>
      <c r="K40" s="29">
        <v>619</v>
      </c>
      <c r="L40" s="23">
        <v>3.2440000000000002</v>
      </c>
      <c r="M40" s="29">
        <v>102</v>
      </c>
      <c r="N40" s="23">
        <v>11.052</v>
      </c>
      <c r="O40" s="29">
        <v>348</v>
      </c>
      <c r="P40" s="29">
        <f t="shared" si="0"/>
        <v>42342</v>
      </c>
      <c r="Q40" s="15">
        <v>1.377</v>
      </c>
      <c r="R40" s="15">
        <v>1.1000000000000001</v>
      </c>
      <c r="S40" s="4">
        <v>1.2170000000000001</v>
      </c>
      <c r="T40" s="23">
        <v>1.03</v>
      </c>
      <c r="U40" s="23">
        <v>0.94099999999999995</v>
      </c>
      <c r="V40" s="24" t="s">
        <v>27</v>
      </c>
      <c r="W40" s="30">
        <f t="shared" si="2"/>
        <v>75651</v>
      </c>
      <c r="X40" s="29">
        <v>14255</v>
      </c>
      <c r="Y40" s="31">
        <f t="shared" si="1"/>
        <v>61396</v>
      </c>
    </row>
    <row r="41" spans="1:25" ht="15.75" x14ac:dyDescent="0.25">
      <c r="A41" s="12" t="s">
        <v>64</v>
      </c>
      <c r="B41" s="26">
        <v>27493</v>
      </c>
      <c r="C41" s="13">
        <v>695.78800000000001</v>
      </c>
      <c r="D41" s="28">
        <v>19129</v>
      </c>
      <c r="E41" s="23">
        <v>366.44200000000001</v>
      </c>
      <c r="F41" s="23">
        <v>1</v>
      </c>
      <c r="G41" s="29">
        <v>10075</v>
      </c>
      <c r="H41" s="23">
        <v>248.578</v>
      </c>
      <c r="I41" s="29">
        <v>6834</v>
      </c>
      <c r="J41" s="23">
        <v>19.658999999999999</v>
      </c>
      <c r="K41" s="29">
        <v>540</v>
      </c>
      <c r="L41" s="23">
        <v>3.2440000000000002</v>
      </c>
      <c r="M41" s="29">
        <v>89</v>
      </c>
      <c r="N41" s="23">
        <v>11.052</v>
      </c>
      <c r="O41" s="29">
        <v>304</v>
      </c>
      <c r="P41" s="29">
        <f t="shared" si="0"/>
        <v>36971</v>
      </c>
      <c r="Q41" s="15">
        <v>1.377</v>
      </c>
      <c r="R41" s="15">
        <v>1.1499999999999999</v>
      </c>
      <c r="S41" s="4">
        <v>1.2470000000000001</v>
      </c>
      <c r="T41" s="23">
        <v>1.05</v>
      </c>
      <c r="U41" s="23">
        <v>0.87</v>
      </c>
      <c r="V41" s="24" t="s">
        <v>27</v>
      </c>
      <c r="W41" s="30">
        <f t="shared" si="2"/>
        <v>66691</v>
      </c>
      <c r="X41" s="29">
        <v>4830</v>
      </c>
      <c r="Y41" s="31">
        <f t="shared" si="1"/>
        <v>61861</v>
      </c>
    </row>
    <row r="42" spans="1:25" ht="15.75" x14ac:dyDescent="0.25">
      <c r="A42" s="12" t="s">
        <v>65</v>
      </c>
      <c r="B42" s="26">
        <v>12763</v>
      </c>
      <c r="C42" s="13">
        <v>695.78800000000001</v>
      </c>
      <c r="D42" s="28">
        <v>8880</v>
      </c>
      <c r="E42" s="23">
        <v>366.44200000000001</v>
      </c>
      <c r="F42" s="23">
        <v>1</v>
      </c>
      <c r="G42" s="29">
        <v>4677</v>
      </c>
      <c r="H42" s="23">
        <v>248.578</v>
      </c>
      <c r="I42" s="29">
        <v>3173</v>
      </c>
      <c r="J42" s="23">
        <v>19.658999999999999</v>
      </c>
      <c r="K42" s="29">
        <v>251</v>
      </c>
      <c r="L42" s="23">
        <v>3.2440000000000002</v>
      </c>
      <c r="M42" s="29">
        <v>41</v>
      </c>
      <c r="N42" s="23">
        <v>11.052</v>
      </c>
      <c r="O42" s="29">
        <v>141</v>
      </c>
      <c r="P42" s="29">
        <f t="shared" si="0"/>
        <v>17163</v>
      </c>
      <c r="Q42" s="14">
        <v>1.492</v>
      </c>
      <c r="R42" s="14">
        <v>1.1499999999999999</v>
      </c>
      <c r="S42" s="4">
        <v>1.3080000000000001</v>
      </c>
      <c r="T42" s="23">
        <v>1.1299999999999999</v>
      </c>
      <c r="U42" s="23">
        <v>0.92900000000000005</v>
      </c>
      <c r="V42" s="24" t="s">
        <v>27</v>
      </c>
      <c r="W42" s="30">
        <f t="shared" si="2"/>
        <v>40435</v>
      </c>
      <c r="X42" s="29">
        <v>2895</v>
      </c>
      <c r="Y42" s="31">
        <f t="shared" si="1"/>
        <v>37540</v>
      </c>
    </row>
    <row r="43" spans="1:25" ht="15.75" x14ac:dyDescent="0.25">
      <c r="A43" s="12" t="s">
        <v>66</v>
      </c>
      <c r="B43" s="26">
        <v>14422</v>
      </c>
      <c r="C43" s="13">
        <v>695.78800000000001</v>
      </c>
      <c r="D43" s="28">
        <v>10035</v>
      </c>
      <c r="E43" s="23">
        <v>366.44200000000001</v>
      </c>
      <c r="F43" s="23">
        <v>1</v>
      </c>
      <c r="G43" s="29">
        <v>5285</v>
      </c>
      <c r="H43" s="23">
        <v>248.578</v>
      </c>
      <c r="I43" s="29">
        <v>3585</v>
      </c>
      <c r="J43" s="23">
        <v>19.658999999999999</v>
      </c>
      <c r="K43" s="29">
        <v>284</v>
      </c>
      <c r="L43" s="23">
        <v>3.2440000000000002</v>
      </c>
      <c r="M43" s="29">
        <v>47</v>
      </c>
      <c r="N43" s="23">
        <v>11.052</v>
      </c>
      <c r="O43" s="29">
        <v>159</v>
      </c>
      <c r="P43" s="29">
        <f t="shared" si="0"/>
        <v>19395</v>
      </c>
      <c r="Q43" s="14">
        <v>1.492</v>
      </c>
      <c r="R43" s="15">
        <v>1.1499999999999999</v>
      </c>
      <c r="S43" s="4">
        <v>1.35</v>
      </c>
      <c r="T43" s="23">
        <v>1.1299999999999999</v>
      </c>
      <c r="U43" s="23">
        <v>1.04</v>
      </c>
      <c r="V43" s="24" t="s">
        <v>27</v>
      </c>
      <c r="W43" s="30">
        <f t="shared" si="2"/>
        <v>52796</v>
      </c>
      <c r="X43" s="29">
        <v>3273</v>
      </c>
      <c r="Y43" s="31">
        <f t="shared" si="1"/>
        <v>49523</v>
      </c>
    </row>
    <row r="44" spans="1:25" ht="15.75" x14ac:dyDescent="0.25">
      <c r="A44" s="12" t="s">
        <v>67</v>
      </c>
      <c r="B44" s="26">
        <v>31222</v>
      </c>
      <c r="C44" s="13">
        <v>695.78800000000001</v>
      </c>
      <c r="D44" s="28">
        <v>21724</v>
      </c>
      <c r="E44" s="23">
        <v>366.44200000000001</v>
      </c>
      <c r="F44" s="23">
        <v>1</v>
      </c>
      <c r="G44" s="29">
        <v>11441</v>
      </c>
      <c r="H44" s="23">
        <v>248.578</v>
      </c>
      <c r="I44" s="29">
        <v>7761</v>
      </c>
      <c r="J44" s="23">
        <v>19.658999999999999</v>
      </c>
      <c r="K44" s="29">
        <v>614</v>
      </c>
      <c r="L44" s="23">
        <v>3.2440000000000002</v>
      </c>
      <c r="M44" s="29">
        <v>101</v>
      </c>
      <c r="N44" s="23">
        <v>11.052</v>
      </c>
      <c r="O44" s="29">
        <v>345</v>
      </c>
      <c r="P44" s="29">
        <f t="shared" si="0"/>
        <v>41986</v>
      </c>
      <c r="Q44" s="15">
        <v>1.377</v>
      </c>
      <c r="R44" s="15">
        <v>1.1499999999999999</v>
      </c>
      <c r="S44" s="4">
        <v>1.33</v>
      </c>
      <c r="T44" s="23">
        <v>1.03</v>
      </c>
      <c r="U44" s="23">
        <v>1.0249999999999999</v>
      </c>
      <c r="V44" s="24" t="s">
        <v>27</v>
      </c>
      <c r="W44" s="30">
        <f t="shared" si="2"/>
        <v>93357</v>
      </c>
      <c r="X44" s="29">
        <v>7560</v>
      </c>
      <c r="Y44" s="31">
        <f t="shared" si="1"/>
        <v>85797</v>
      </c>
    </row>
    <row r="45" spans="1:25" ht="15.75" x14ac:dyDescent="0.25">
      <c r="A45" s="12" t="s">
        <v>68</v>
      </c>
      <c r="B45" s="26">
        <v>8614</v>
      </c>
      <c r="C45" s="13">
        <v>695.78800000000001</v>
      </c>
      <c r="D45" s="28">
        <v>5994</v>
      </c>
      <c r="E45" s="23">
        <v>366.44200000000001</v>
      </c>
      <c r="F45" s="23">
        <v>1</v>
      </c>
      <c r="G45" s="29">
        <v>3157</v>
      </c>
      <c r="H45" s="23">
        <v>248.578</v>
      </c>
      <c r="I45" s="29">
        <v>2141</v>
      </c>
      <c r="J45" s="23">
        <v>19.658999999999999</v>
      </c>
      <c r="K45" s="29">
        <v>169</v>
      </c>
      <c r="L45" s="23">
        <v>3.2440000000000002</v>
      </c>
      <c r="M45" s="29">
        <v>28</v>
      </c>
      <c r="N45" s="23">
        <v>11.052</v>
      </c>
      <c r="O45" s="29">
        <v>95</v>
      </c>
      <c r="P45" s="29">
        <f t="shared" si="0"/>
        <v>11584</v>
      </c>
      <c r="Q45" s="14">
        <v>1.492</v>
      </c>
      <c r="R45" s="14">
        <v>1.1499999999999999</v>
      </c>
      <c r="S45" s="4">
        <v>1.32</v>
      </c>
      <c r="T45" s="23">
        <v>1.1499999999999999</v>
      </c>
      <c r="U45" s="23">
        <v>1.117</v>
      </c>
      <c r="V45" s="24" t="s">
        <v>25</v>
      </c>
      <c r="W45" s="30">
        <f t="shared" si="2"/>
        <v>37072</v>
      </c>
      <c r="X45" s="29">
        <v>598</v>
      </c>
      <c r="Y45" s="31">
        <f>W45-X45-2</f>
        <v>36472</v>
      </c>
    </row>
    <row r="46" spans="1:25" ht="15.75" x14ac:dyDescent="0.25">
      <c r="A46" s="12" t="s">
        <v>69</v>
      </c>
      <c r="B46" s="26">
        <v>759490</v>
      </c>
      <c r="C46" s="16"/>
      <c r="D46" s="29"/>
      <c r="E46" s="23"/>
      <c r="F46" s="23"/>
      <c r="G46" s="29"/>
      <c r="H46" s="23"/>
      <c r="I46" s="29"/>
      <c r="J46" s="23"/>
      <c r="K46" s="29"/>
      <c r="L46" s="23"/>
      <c r="M46" s="29"/>
      <c r="N46" s="23"/>
      <c r="O46" s="29"/>
      <c r="P46" s="29"/>
      <c r="Q46" s="15"/>
      <c r="R46" s="15"/>
      <c r="S46" s="4"/>
      <c r="T46" s="23"/>
      <c r="U46" s="23"/>
      <c r="V46" s="23"/>
      <c r="W46" s="29"/>
      <c r="X46" s="29"/>
      <c r="Y46" s="31"/>
    </row>
    <row r="47" spans="1:25" ht="15.75" x14ac:dyDescent="0.25">
      <c r="A47" s="12" t="s">
        <v>70</v>
      </c>
      <c r="B47" s="26">
        <v>127084</v>
      </c>
      <c r="C47" s="16"/>
      <c r="D47" s="29"/>
      <c r="E47" s="23"/>
      <c r="F47" s="23"/>
      <c r="G47" s="29"/>
      <c r="H47" s="23"/>
      <c r="I47" s="29"/>
      <c r="J47" s="23"/>
      <c r="K47" s="29"/>
      <c r="L47" s="23"/>
      <c r="M47" s="29"/>
      <c r="N47" s="23"/>
      <c r="O47" s="29"/>
      <c r="P47" s="29"/>
      <c r="Q47" s="15"/>
      <c r="R47" s="15"/>
      <c r="S47" s="4"/>
      <c r="T47" s="23"/>
      <c r="U47" s="23"/>
      <c r="V47" s="23"/>
      <c r="W47" s="29"/>
      <c r="X47" s="29"/>
      <c r="Y47" s="31"/>
    </row>
    <row r="48" spans="1:25" ht="15.75" x14ac:dyDescent="0.25">
      <c r="A48" s="12" t="s">
        <v>71</v>
      </c>
      <c r="B48" s="26">
        <v>69554</v>
      </c>
      <c r="C48" s="16"/>
      <c r="D48" s="29"/>
      <c r="E48" s="23"/>
      <c r="F48" s="23"/>
      <c r="G48" s="29"/>
      <c r="H48" s="23"/>
      <c r="I48" s="29"/>
      <c r="J48" s="23"/>
      <c r="K48" s="29"/>
      <c r="L48" s="23"/>
      <c r="M48" s="29"/>
      <c r="N48" s="23"/>
      <c r="O48" s="29"/>
      <c r="P48" s="29"/>
      <c r="Q48" s="15"/>
      <c r="R48" s="15"/>
      <c r="S48" s="4"/>
      <c r="T48" s="23"/>
      <c r="U48" s="23"/>
      <c r="V48" s="23"/>
      <c r="W48" s="29"/>
      <c r="X48" s="29"/>
      <c r="Y48" s="31"/>
    </row>
    <row r="49" spans="1:25" ht="15.75" x14ac:dyDescent="0.25">
      <c r="A49" s="12" t="s">
        <v>72</v>
      </c>
      <c r="B49" s="26">
        <v>159252</v>
      </c>
      <c r="C49" s="16"/>
      <c r="D49" s="29"/>
      <c r="E49" s="23"/>
      <c r="F49" s="23"/>
      <c r="G49" s="29"/>
      <c r="H49" s="23"/>
      <c r="I49" s="29"/>
      <c r="J49" s="23"/>
      <c r="K49" s="29"/>
      <c r="L49" s="23"/>
      <c r="M49" s="29"/>
      <c r="N49" s="23"/>
      <c r="O49" s="29"/>
      <c r="P49" s="29"/>
      <c r="Q49" s="15"/>
      <c r="R49" s="15"/>
      <c r="S49" s="4"/>
      <c r="T49" s="23"/>
      <c r="U49" s="23"/>
      <c r="V49" s="23"/>
      <c r="W49" s="29"/>
      <c r="X49" s="29"/>
      <c r="Y49" s="31"/>
    </row>
    <row r="50" spans="1:25" ht="15.75" x14ac:dyDescent="0.25">
      <c r="A50" s="12" t="s">
        <v>73</v>
      </c>
      <c r="B50" s="26">
        <v>129833</v>
      </c>
      <c r="C50" s="16"/>
      <c r="D50" s="29"/>
      <c r="E50" s="23"/>
      <c r="F50" s="23"/>
      <c r="G50" s="29"/>
      <c r="H50" s="23"/>
      <c r="I50" s="29"/>
      <c r="J50" s="23"/>
      <c r="K50" s="29"/>
      <c r="L50" s="23"/>
      <c r="M50" s="29"/>
      <c r="N50" s="23"/>
      <c r="O50" s="29"/>
      <c r="P50" s="29"/>
      <c r="Q50" s="15"/>
      <c r="R50" s="15"/>
      <c r="S50" s="4"/>
      <c r="T50" s="23"/>
      <c r="U50" s="23"/>
      <c r="V50" s="23"/>
      <c r="W50" s="29"/>
      <c r="X50" s="29"/>
      <c r="Y50" s="31"/>
    </row>
    <row r="51" spans="1:25" ht="15.75" x14ac:dyDescent="0.25">
      <c r="A51" s="12" t="s">
        <v>74</v>
      </c>
      <c r="B51" s="26">
        <v>53441</v>
      </c>
      <c r="C51" s="16"/>
      <c r="D51" s="29"/>
      <c r="E51" s="23"/>
      <c r="F51" s="23"/>
      <c r="G51" s="29"/>
      <c r="H51" s="23"/>
      <c r="I51" s="29"/>
      <c r="J51" s="23"/>
      <c r="K51" s="29"/>
      <c r="L51" s="23"/>
      <c r="M51" s="29"/>
      <c r="N51" s="23"/>
      <c r="O51" s="29"/>
      <c r="P51" s="29"/>
      <c r="Q51" s="15"/>
      <c r="R51" s="15"/>
      <c r="S51" s="4"/>
      <c r="T51" s="23"/>
      <c r="U51" s="23"/>
      <c r="V51" s="23"/>
      <c r="W51" s="29"/>
      <c r="X51" s="29"/>
      <c r="Y51" s="31"/>
    </row>
    <row r="52" spans="1:25" ht="15.75" x14ac:dyDescent="0.25">
      <c r="A52" s="12" t="s">
        <v>75</v>
      </c>
      <c r="B52" s="26">
        <v>50403</v>
      </c>
      <c r="C52" s="16"/>
      <c r="D52" s="29"/>
      <c r="E52" s="23"/>
      <c r="F52" s="23"/>
      <c r="G52" s="29"/>
      <c r="H52" s="23"/>
      <c r="I52" s="29"/>
      <c r="J52" s="23"/>
      <c r="K52" s="29"/>
      <c r="L52" s="23"/>
      <c r="M52" s="29"/>
      <c r="N52" s="23"/>
      <c r="O52" s="29"/>
      <c r="P52" s="29"/>
      <c r="Q52" s="15"/>
      <c r="R52" s="15"/>
      <c r="S52" s="4"/>
      <c r="T52" s="23"/>
      <c r="U52" s="23"/>
      <c r="V52" s="23"/>
      <c r="W52" s="29"/>
      <c r="X52" s="29"/>
      <c r="Y52" s="31"/>
    </row>
    <row r="53" spans="1:25" ht="15.75" x14ac:dyDescent="0.25">
      <c r="A53" s="12" t="s">
        <v>76</v>
      </c>
      <c r="B53" s="26">
        <v>58322</v>
      </c>
      <c r="C53" s="16"/>
      <c r="D53" s="29"/>
      <c r="E53" s="23"/>
      <c r="F53" s="23"/>
      <c r="G53" s="29"/>
      <c r="H53" s="23"/>
      <c r="I53" s="29"/>
      <c r="J53" s="23"/>
      <c r="K53" s="29"/>
      <c r="L53" s="23"/>
      <c r="M53" s="29"/>
      <c r="N53" s="23"/>
      <c r="O53" s="29"/>
      <c r="P53" s="29"/>
      <c r="Q53" s="15"/>
      <c r="R53" s="15"/>
      <c r="S53" s="4"/>
      <c r="T53" s="23"/>
      <c r="U53" s="23"/>
      <c r="V53" s="23"/>
      <c r="W53" s="29"/>
      <c r="X53" s="29"/>
      <c r="Y53" s="31"/>
    </row>
    <row r="54" spans="1:25" ht="15.75" x14ac:dyDescent="0.25">
      <c r="A54" s="12" t="s">
        <v>77</v>
      </c>
      <c r="B54" s="26">
        <v>10618</v>
      </c>
      <c r="C54" s="13"/>
      <c r="D54" s="29"/>
      <c r="E54" s="23"/>
      <c r="F54" s="23"/>
      <c r="G54" s="29"/>
      <c r="H54" s="23"/>
      <c r="I54" s="29"/>
      <c r="J54" s="23"/>
      <c r="K54" s="29"/>
      <c r="L54" s="23"/>
      <c r="M54" s="29"/>
      <c r="N54" s="23"/>
      <c r="O54" s="29"/>
      <c r="P54" s="29"/>
      <c r="Q54" s="14"/>
      <c r="R54" s="15"/>
      <c r="S54" s="4"/>
      <c r="T54" s="23"/>
      <c r="U54" s="23"/>
      <c r="V54" s="23"/>
      <c r="W54" s="29"/>
      <c r="X54" s="29"/>
      <c r="Y54" s="31"/>
    </row>
    <row r="55" spans="1:25" ht="15.75" x14ac:dyDescent="0.25">
      <c r="A55" s="12" t="s">
        <v>78</v>
      </c>
      <c r="B55" s="26">
        <v>32330</v>
      </c>
      <c r="C55" s="16"/>
      <c r="D55" s="29"/>
      <c r="E55" s="23"/>
      <c r="F55" s="23"/>
      <c r="G55" s="29"/>
      <c r="H55" s="23"/>
      <c r="I55" s="29"/>
      <c r="J55" s="23"/>
      <c r="K55" s="29"/>
      <c r="L55" s="23"/>
      <c r="M55" s="29"/>
      <c r="N55" s="23"/>
      <c r="O55" s="29"/>
      <c r="P55" s="29"/>
      <c r="Q55" s="14"/>
      <c r="R55" s="14"/>
      <c r="S55" s="4"/>
      <c r="T55" s="23"/>
      <c r="U55" s="23"/>
      <c r="V55" s="23"/>
      <c r="W55" s="29"/>
      <c r="X55" s="29"/>
      <c r="Y55" s="31"/>
    </row>
    <row r="56" spans="1:25" ht="15.75" x14ac:dyDescent="0.25">
      <c r="A56" s="17" t="s">
        <v>79</v>
      </c>
      <c r="B56" s="27">
        <f>SUM(B4:B55)</f>
        <v>3232224</v>
      </c>
      <c r="C56" s="5"/>
      <c r="D56" s="27">
        <f>SUM(D4:D55)</f>
        <v>1239826</v>
      </c>
      <c r="E56" s="18"/>
      <c r="F56" s="18"/>
      <c r="G56" s="27">
        <f>SUM(G4:G55)</f>
        <v>683425</v>
      </c>
      <c r="H56" s="18"/>
      <c r="I56" s="27">
        <f>SUM(I4:I55)</f>
        <v>442943</v>
      </c>
      <c r="J56" s="18"/>
      <c r="K56" s="27">
        <f>SUM(K4:K55)</f>
        <v>35029</v>
      </c>
      <c r="L56" s="18"/>
      <c r="M56" s="27">
        <f>SUM(M4:M55)</f>
        <v>5781</v>
      </c>
      <c r="N56" s="18"/>
      <c r="O56" s="27">
        <f>SUM(O4:O55)</f>
        <v>19691</v>
      </c>
      <c r="P56" s="27">
        <f>SUM(P4:P55)</f>
        <v>2426695</v>
      </c>
      <c r="Q56" s="18"/>
      <c r="R56" s="18"/>
      <c r="S56" s="18"/>
      <c r="T56" s="18"/>
      <c r="U56" s="18"/>
      <c r="V56" s="18"/>
      <c r="W56" s="27">
        <f>SUM(W4:W55)</f>
        <v>3605248</v>
      </c>
      <c r="X56" s="27">
        <f>SUM(X4:X55)</f>
        <v>708055</v>
      </c>
      <c r="Y56" s="32">
        <f>SUM(Y4:Y55)</f>
        <v>2897190</v>
      </c>
    </row>
    <row r="58" spans="1:25" ht="18.75" x14ac:dyDescent="0.3">
      <c r="Y58" s="6"/>
    </row>
    <row r="59" spans="1:25" ht="18.75" x14ac:dyDescent="0.3">
      <c r="Y59" s="7"/>
    </row>
    <row r="60" spans="1:25" x14ac:dyDescent="0.25">
      <c r="Y60" s="8"/>
    </row>
    <row r="62" spans="1:25" ht="18.75" x14ac:dyDescent="0.3">
      <c r="Y62" s="6"/>
    </row>
    <row r="63" spans="1:25" ht="18.75" x14ac:dyDescent="0.3">
      <c r="Y63" s="9"/>
    </row>
    <row r="65" spans="25:25" x14ac:dyDescent="0.25">
      <c r="Y65" s="8"/>
    </row>
  </sheetData>
  <mergeCells count="1">
    <mergeCell ref="D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Исламудин Магомедов</dc:creator>
  <cp:lastModifiedBy>Исламудин Магомедов</cp:lastModifiedBy>
  <dcterms:created xsi:type="dcterms:W3CDTF">2023-12-29T07:29:17Z</dcterms:created>
  <dcterms:modified xsi:type="dcterms:W3CDTF">2024-12-12T06:35:05Z</dcterms:modified>
</cp:coreProperties>
</file>