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BMEN\COMMON\OFRB\2021\Бюджетный прогноз\Окончательный_вариант\"/>
    </mc:Choice>
  </mc:AlternateContent>
  <bookViews>
    <workbookView xWindow="360" yWindow="555" windowWidth="19875" windowHeight="8550"/>
  </bookViews>
  <sheets>
    <sheet name="Лист1" sheetId="1" r:id="rId1"/>
  </sheets>
  <definedNames>
    <definedName name="_xlnm.Print_Area" localSheetId="0">Лист1!$A$1:$N$57</definedName>
  </definedNames>
  <calcPr calcId="152511"/>
</workbook>
</file>

<file path=xl/calcChain.xml><?xml version="1.0" encoding="utf-8"?>
<calcChain xmlns="http://schemas.openxmlformats.org/spreadsheetml/2006/main">
  <c r="G57" i="1" l="1"/>
  <c r="G18" i="1"/>
  <c r="K57" i="1" l="1"/>
  <c r="J57" i="1"/>
  <c r="L55" i="1" l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55" i="1"/>
  <c r="G54" i="1"/>
  <c r="G53" i="1"/>
  <c r="G52" i="1"/>
  <c r="G51" i="1"/>
  <c r="G50" i="1"/>
  <c r="G46" i="1"/>
  <c r="G42" i="1"/>
  <c r="G41" i="1"/>
  <c r="G40" i="1"/>
  <c r="G37" i="1"/>
  <c r="G36" i="1"/>
  <c r="G35" i="1"/>
  <c r="G34" i="1"/>
  <c r="G33" i="1"/>
  <c r="G32" i="1"/>
  <c r="G31" i="1"/>
  <c r="G30" i="1"/>
  <c r="G29" i="1"/>
  <c r="G28" i="1"/>
  <c r="G20" i="1"/>
  <c r="G19" i="1"/>
  <c r="G15" i="1"/>
  <c r="G13" i="1"/>
  <c r="G8" i="1"/>
  <c r="G7" i="1"/>
  <c r="G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6" i="1"/>
  <c r="E6" i="1" s="1"/>
  <c r="I57" i="1" l="1"/>
  <c r="E57" i="1"/>
  <c r="L57" i="1"/>
  <c r="M53" i="1"/>
  <c r="M49" i="1"/>
  <c r="M46" i="1"/>
  <c r="M41" i="1"/>
  <c r="M38" i="1"/>
  <c r="M33" i="1"/>
  <c r="M30" i="1"/>
  <c r="M25" i="1"/>
  <c r="M22" i="1"/>
  <c r="M17" i="1"/>
  <c r="M14" i="1"/>
  <c r="M9" i="1"/>
  <c r="M6" i="1"/>
  <c r="M55" i="1"/>
  <c r="M54" i="1"/>
  <c r="M52" i="1"/>
  <c r="M51" i="1"/>
  <c r="M50" i="1"/>
  <c r="M48" i="1"/>
  <c r="M47" i="1"/>
  <c r="M45" i="1"/>
  <c r="M44" i="1"/>
  <c r="M43" i="1"/>
  <c r="M42" i="1"/>
  <c r="M40" i="1"/>
  <c r="M39" i="1"/>
  <c r="M37" i="1"/>
  <c r="M36" i="1"/>
  <c r="M35" i="1"/>
  <c r="M34" i="1"/>
  <c r="M32" i="1"/>
  <c r="M31" i="1"/>
  <c r="M29" i="1"/>
  <c r="M28" i="1"/>
  <c r="M27" i="1"/>
  <c r="M26" i="1"/>
  <c r="M24" i="1"/>
  <c r="M23" i="1"/>
  <c r="M21" i="1"/>
  <c r="M20" i="1"/>
  <c r="M19" i="1"/>
  <c r="M18" i="1"/>
  <c r="M16" i="1"/>
  <c r="M15" i="1"/>
  <c r="M13" i="1"/>
  <c r="M12" i="1"/>
  <c r="M11" i="1"/>
  <c r="M10" i="1"/>
  <c r="M8" i="1"/>
  <c r="M7" i="1"/>
  <c r="M57" i="1" l="1"/>
  <c r="H57" i="1"/>
  <c r="F57" i="1"/>
  <c r="D57" i="1"/>
  <c r="C57" i="1" l="1"/>
</calcChain>
</file>

<file path=xl/sharedStrings.xml><?xml version="1.0" encoding="utf-8"?>
<sst xmlns="http://schemas.openxmlformats.org/spreadsheetml/2006/main" count="67" uniqueCount="63">
  <si>
    <t xml:space="preserve">ПОКАЗАТЕЛИ 
           финансового обеспечения государственных программ Республики Дагестан на период их действия
</t>
  </si>
  <si>
    <t>№ п/п</t>
  </si>
  <si>
    <t xml:space="preserve">Наименование государственной программы Республики Дагестан </t>
  </si>
  <si>
    <t>2019 год</t>
  </si>
  <si>
    <t>2020 год</t>
  </si>
  <si>
    <t>2021 год</t>
  </si>
  <si>
    <t>2022 год</t>
  </si>
  <si>
    <t>2023 год</t>
  </si>
  <si>
    <t>Государственная программа Республики Дагестан "Развитие государственной гражданской службы Республики Дагестан и муниципальной службы в Республике Дагестан"</t>
  </si>
  <si>
    <t>Государственная программа Республики Дагестан "Развитие информационно-коммуникационной инфраструктуры Респуб-лики Дагестан"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</si>
  <si>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</si>
  <si>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Государственная программа Республики Дагестан "Обеспечение общественного порядка и противодействие преступности в Республике Дагестан"</t>
  </si>
  <si>
    <t>Государственная программа Республики Дагестан "Защита населения и территорий от чрезвычайных ситуаций, обеспечение пожарной безопасности и безопасности людей на водных объектах в Республике Дагестан"</t>
  </si>
  <si>
    <t>Государственная программа Республики Дагестан "Экономическое развитие и инновационная экономика"</t>
  </si>
  <si>
    <t>Государственная программа Республики Дагестан "Развитие промышленности и повышение ее конкурентоспособности"</t>
  </si>
  <si>
    <t>Государственная программа Республики Дагестан "Комплексная программа противодействия идеологии терроризма в Республике Дагестан"</t>
  </si>
  <si>
    <t>Государственная программа Республики Дагестан "Управление имуществом Республики Дагестан"</t>
  </si>
  <si>
    <t>Государственная программа Республики Дагестан "Взаимодействие с религиозными организациями  в Республике Дагестан и их государственная поддержка"</t>
  </si>
  <si>
    <t>Государственная программа Республики Дагестан "Развитие сельского хозяйства и регулирование рынков сельскохозяйственной продукции, сырья и продовольствия в Республике Дагестан"</t>
  </si>
  <si>
    <t>Государственная программа Республики Дагестан «Развитие территориальных автомобильных дорог республиканского, межмуниципального и местного значения Республики Дагестан"</t>
  </si>
  <si>
    <t>Государственная программа Республики Дагестан "Развитие жилищного строительства в Республике Дагестан"</t>
  </si>
  <si>
    <t>Государственная программа Республики Дагестан "Развитие лесного хозяйства Республики Дагестан"</t>
  </si>
  <si>
    <t>Государственная программа Республики Дагестан "Охрана окружающей среды в Республике Дагестан"</t>
  </si>
  <si>
    <t>Государственная программа Республики Дагестан "Развитие образования в Республике Дагестан"</t>
  </si>
  <si>
    <t>Государственная программа Республики Дагестан "Развитие культуры в Республике Дагестан"</t>
  </si>
  <si>
    <t>Государственная программа  Республики Дагестан "Развитие здравоохранения в Республике Дагестан"</t>
  </si>
  <si>
    <t>Государственная программа Республики Дагестан "Социальная поддержка граждан"</t>
  </si>
  <si>
    <t>Государственная программа Республики Дагестан "Содействие занятости населения"</t>
  </si>
  <si>
    <t>Государственная программа Республики Дагестан "Развитие физической культуры и спорта в Республике Дагестан"</t>
  </si>
  <si>
    <t>Государственная программа Республики Дагестан "Развитие средств массовой информации в Республике Дагестан"</t>
  </si>
  <si>
    <t>Государственная программа Республики Дагестан "Управление региональными и муниципальными финансами Республики Дагестан"</t>
  </si>
  <si>
    <t>Государственная программа Республики Дагестан "Доступная среда"</t>
  </si>
  <si>
    <t>Государственная программа Республики Дагестан "Реализация  государственной национальной политики  в Республике Дагестан"</t>
  </si>
  <si>
    <t>Государственная программа "Реализация молодежной политики в Республике Дагестан"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</si>
  <si>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</si>
  <si>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Государственная программа Республики Дагестан "Развитие туристско-рекреационного комплекса и народных художественных промыслов в Республике Дагестан"</t>
  </si>
  <si>
    <t>Государственная программа Республики Дагестан "Развитие рыбохозяйственного комплекса Республики Дагестан"</t>
  </si>
  <si>
    <t>Государственная программа Республики Дагестан "Основные направления по обеспечению и развитию ветеринарной службы Республики Дагестан"</t>
  </si>
  <si>
    <t>Государственная программа Республики Дагестан "О противодействии коррупции в Республике Дагестан"</t>
  </si>
  <si>
    <t>Государственная программа Республики Дагестан "Переселение лакского населения Новолакского района на новое место жительства и восстановление Ауховского района"</t>
  </si>
  <si>
    <t>Государственная программа Республики Дагестан «Государственная охрана, сохранение, использование, популяризация объектов культурного наследия Республики Дагестан»</t>
  </si>
  <si>
    <t>Государственная программа Республики Дагестан "Формирование современной городской среды в Республике Дагестан"</t>
  </si>
  <si>
    <t>Государственная программа Республики Дагестан "Оказание содействия добровольному переселению в Республику Дагестан соотечественников, проживающих за рубежом"</t>
  </si>
  <si>
    <t>Государственная программа Республики Дагестан "Социально-экономическое развитие горных территорий Республики Дагестан"</t>
  </si>
  <si>
    <t>Государственная программа Республики Дагестан "Комплексное территориальное развитие муниципального образования городской округ "город Дербент"</t>
  </si>
  <si>
    <t>ИТОГО:</t>
  </si>
  <si>
    <t>Государственная программа Республики Дагестан "Развитие мировой юстиции в Республике Дагестан"</t>
  </si>
  <si>
    <t>2024 год</t>
  </si>
  <si>
    <t>Государственная программа Российской Федерации "Реализация дополнительных мероприятий в сфере занятости населения, направленных на снижение напряженности на рынке труда Республики Дагестан"</t>
  </si>
  <si>
    <t>Государственная программа Республики Дагестан "Комплексное развитие сельских территорий Республики Дагестан"</t>
  </si>
  <si>
    <t>Государственная программа Республики Дагестан "Укрепление здоровья, увеличение периода активного долголетия и продолжительности здоровой жизни граждан старшего поколения"</t>
  </si>
  <si>
    <t>Государственная программа  Республики Дагестан "Борьба с сердечно-сосудистыми заболеваниями"</t>
  </si>
  <si>
    <t>Государственная программа  Республики Дагестан "Борьба с онкологическими заболеваниями"</t>
  </si>
  <si>
    <t>Государственная программа  Республики Дагестан "Профилактика наркомании среди населения Республики Дагестан"</t>
  </si>
  <si>
    <t>Государственная программа  Республики Дагестан "Развитие системы оказания паллиативной медицинской помощи"</t>
  </si>
  <si>
    <t>Межведомственная программа по вопросам профилактики ВИЧ-инфекций в ключевых группах населения в Республике Дагестан на 2020-2022 годы</t>
  </si>
  <si>
    <t>Государственная программа Республики Дагестан "Мужское репродуктивное здоровье"</t>
  </si>
  <si>
    <t>Государственная программа Республики Дагестан "Развитие топливно-энергетического комплекса Республики Дагестан"</t>
  </si>
  <si>
    <t>Государственная программа Республики Дагестан "Модернизация первичного звена здравоохранения Республики Дагестан"</t>
  </si>
  <si>
    <t xml:space="preserve">Государственная программа "Развитие Северо-Кавказского федерального округа" </t>
  </si>
  <si>
    <t xml:space="preserve">Приложение № 2  
                         к бюджетному прогнозу 
                         Республики Дагестан на 
                          долгосрочный период до  2035 года
</t>
  </si>
  <si>
    <t>млн рублей</t>
  </si>
  <si>
    <t>Государственная программа Республики Дагестан "Обеспечение развития и реализации городским округом с внутригородским делением "город Махачкала" функций столицы Республики Дагестан"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</si>
</sst>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0" fillId="0" borderId="0" xfId="0" applyFont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wrapText="1"/>
    </xf>
    <xf numFmtId="0" fontId="8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49" zoomScaleNormal="100" zoomScaleSheetLayoutView="100" workbookViewId="0">
      <selection activeCell="L57" sqref="L57"/>
    </sheetView>
  </sheetViews>
  <sheetFormatPr defaultRowHeight="15" x14ac:dyDescent="0.25"/>
  <cols>
    <col min="1" max="1" width="5.28515625" style="9" customWidth="1"/>
    <col min="2" max="2" width="41.140625" style="15" customWidth="1"/>
    <col min="3" max="3" width="14.7109375" hidden="1" customWidth="1"/>
    <col min="4" max="4" width="15.42578125" style="23" hidden="1" customWidth="1"/>
    <col min="5" max="5" width="15.42578125" customWidth="1"/>
    <col min="6" max="6" width="13.85546875" style="23" hidden="1" customWidth="1"/>
    <col min="7" max="7" width="13.85546875" customWidth="1"/>
    <col min="8" max="8" width="14.85546875" style="23" hidden="1" customWidth="1"/>
    <col min="9" max="9" width="14.85546875" customWidth="1"/>
    <col min="10" max="10" width="14.5703125" style="23" hidden="1" customWidth="1"/>
    <col min="11" max="11" width="14.5703125" hidden="1" customWidth="1"/>
    <col min="12" max="12" width="14.5703125" customWidth="1"/>
    <col min="13" max="13" width="16" customWidth="1"/>
    <col min="14" max="14" width="10" hidden="1" customWidth="1"/>
    <col min="15" max="15" width="29" customWidth="1"/>
    <col min="16" max="16" width="9.28515625" customWidth="1"/>
    <col min="17" max="17" width="8.85546875" customWidth="1"/>
  </cols>
  <sheetData>
    <row r="1" spans="1:17" ht="75" customHeight="1" x14ac:dyDescent="0.25">
      <c r="A1" s="3"/>
      <c r="D1" s="25"/>
      <c r="E1" s="2"/>
      <c r="F1" s="25"/>
      <c r="G1" s="2"/>
      <c r="H1" s="2"/>
      <c r="I1" s="27" t="s">
        <v>60</v>
      </c>
      <c r="J1" s="27"/>
      <c r="K1" s="27"/>
      <c r="L1" s="27"/>
      <c r="M1" s="27"/>
      <c r="P1" s="2"/>
      <c r="Q1" s="2"/>
    </row>
    <row r="3" spans="1:17" s="11" customFormat="1" ht="64.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12"/>
      <c r="L3" s="12"/>
      <c r="M3" s="12"/>
      <c r="N3" s="12"/>
      <c r="O3" s="12"/>
    </row>
    <row r="4" spans="1:17" ht="21.75" customHeight="1" x14ac:dyDescent="0.25">
      <c r="A4" s="5"/>
      <c r="B4" s="4"/>
      <c r="C4" s="4"/>
      <c r="D4" s="19"/>
      <c r="E4" s="4"/>
      <c r="F4" s="19"/>
      <c r="G4" s="4"/>
      <c r="H4" s="19"/>
      <c r="I4" s="4"/>
      <c r="J4" s="19"/>
      <c r="K4" s="1"/>
      <c r="L4" s="4"/>
      <c r="M4" s="24" t="s">
        <v>61</v>
      </c>
      <c r="N4" s="1"/>
      <c r="O4" s="1"/>
    </row>
    <row r="5" spans="1:17" s="11" customFormat="1" ht="31.5" x14ac:dyDescent="0.25">
      <c r="A5" s="10" t="s">
        <v>1</v>
      </c>
      <c r="B5" s="18" t="s">
        <v>2</v>
      </c>
      <c r="C5" s="18" t="s">
        <v>3</v>
      </c>
      <c r="D5" s="20" t="s">
        <v>4</v>
      </c>
      <c r="E5" s="18" t="s">
        <v>4</v>
      </c>
      <c r="F5" s="20" t="s">
        <v>5</v>
      </c>
      <c r="G5" s="18" t="s">
        <v>5</v>
      </c>
      <c r="H5" s="20" t="s">
        <v>6</v>
      </c>
      <c r="I5" s="18" t="s">
        <v>6</v>
      </c>
      <c r="J5" s="20" t="s">
        <v>7</v>
      </c>
      <c r="L5" s="18" t="s">
        <v>7</v>
      </c>
      <c r="M5" s="18" t="s">
        <v>47</v>
      </c>
    </row>
    <row r="6" spans="1:17" ht="75" x14ac:dyDescent="0.25">
      <c r="A6" s="7">
        <v>1</v>
      </c>
      <c r="B6" s="16" t="s">
        <v>8</v>
      </c>
      <c r="C6" s="13">
        <v>11453.6</v>
      </c>
      <c r="D6" s="21">
        <f>11174.4</f>
        <v>11174.4</v>
      </c>
      <c r="E6" s="13">
        <f>+D6/1000</f>
        <v>11.1744</v>
      </c>
      <c r="F6" s="21">
        <v>11416.4</v>
      </c>
      <c r="G6" s="13">
        <f>+F6/1000</f>
        <v>11.416399999999999</v>
      </c>
      <c r="H6" s="21">
        <v>11640.5</v>
      </c>
      <c r="I6" s="13">
        <f>+H6*107.22%/1000</f>
        <v>12.4809441</v>
      </c>
      <c r="J6" s="21">
        <v>0</v>
      </c>
      <c r="L6" s="13">
        <f>+J6*112.86%/1000</f>
        <v>0</v>
      </c>
      <c r="M6" s="13">
        <f>+L6*100.66%</f>
        <v>0</v>
      </c>
    </row>
    <row r="7" spans="1:17" ht="60" x14ac:dyDescent="0.25">
      <c r="A7" s="7">
        <v>2</v>
      </c>
      <c r="B7" s="16" t="s">
        <v>9</v>
      </c>
      <c r="C7" s="13">
        <v>198416.2</v>
      </c>
      <c r="D7" s="21">
        <v>173444.7</v>
      </c>
      <c r="E7" s="13">
        <f t="shared" ref="E7:E55" si="0">+D7/1000</f>
        <v>173.44470000000001</v>
      </c>
      <c r="F7" s="21">
        <v>405155.1</v>
      </c>
      <c r="G7" s="13">
        <f t="shared" ref="G7:G55" si="1">+F7/1000</f>
        <v>405.1551</v>
      </c>
      <c r="H7" s="21">
        <v>463773.8</v>
      </c>
      <c r="I7" s="13">
        <f>+H7*107.22%/1000</f>
        <v>497.25826835999999</v>
      </c>
      <c r="J7" s="21">
        <v>1314523.2</v>
      </c>
      <c r="L7" s="13">
        <f t="shared" ref="L7:L55" si="2">+J7*112.86%/1000</f>
        <v>1483.5708835199998</v>
      </c>
      <c r="M7" s="13">
        <f t="shared" ref="M7:M55" si="3">+L7*100.66%</f>
        <v>1493.3624513512318</v>
      </c>
    </row>
    <row r="8" spans="1:17" ht="60" x14ac:dyDescent="0.25">
      <c r="A8" s="7">
        <v>3</v>
      </c>
      <c r="B8" s="16" t="s">
        <v>10</v>
      </c>
      <c r="C8" s="13">
        <v>169870.7</v>
      </c>
      <c r="D8" s="21">
        <v>138827.70000000001</v>
      </c>
      <c r="E8" s="13">
        <f t="shared" si="0"/>
        <v>138.82770000000002</v>
      </c>
      <c r="F8" s="21">
        <v>145791.29999999999</v>
      </c>
      <c r="G8" s="13">
        <f t="shared" si="1"/>
        <v>145.79129999999998</v>
      </c>
      <c r="H8" s="21">
        <v>141760.1</v>
      </c>
      <c r="I8" s="13">
        <f t="shared" ref="I8:I55" si="4">+H8*107.22%/1000</f>
        <v>151.99517922000001</v>
      </c>
      <c r="J8" s="21">
        <v>127616.8</v>
      </c>
      <c r="L8" s="13">
        <f t="shared" si="2"/>
        <v>144.02832047999999</v>
      </c>
      <c r="M8" s="13">
        <f t="shared" si="3"/>
        <v>144.97890739516799</v>
      </c>
    </row>
    <row r="9" spans="1:17" ht="60" x14ac:dyDescent="0.25">
      <c r="A9" s="7">
        <v>4</v>
      </c>
      <c r="B9" s="16" t="s">
        <v>11</v>
      </c>
      <c r="C9" s="13">
        <v>13015</v>
      </c>
      <c r="D9" s="21">
        <v>44716.2</v>
      </c>
      <c r="E9" s="13">
        <f t="shared" si="0"/>
        <v>44.716200000000001</v>
      </c>
      <c r="F9" s="21">
        <v>46525.2</v>
      </c>
      <c r="G9" s="13">
        <v>44.4</v>
      </c>
      <c r="H9" s="21">
        <v>38849.300000000003</v>
      </c>
      <c r="I9" s="13">
        <f t="shared" si="4"/>
        <v>41.654219460000007</v>
      </c>
      <c r="J9" s="21">
        <v>30515</v>
      </c>
      <c r="L9" s="13">
        <f t="shared" si="2"/>
        <v>34.439228999999997</v>
      </c>
      <c r="M9" s="13">
        <f t="shared" si="3"/>
        <v>34.666527911399996</v>
      </c>
    </row>
    <row r="10" spans="1:17" ht="90" x14ac:dyDescent="0.25">
      <c r="A10" s="7">
        <v>5</v>
      </c>
      <c r="B10" s="16" t="s">
        <v>12</v>
      </c>
      <c r="C10" s="13">
        <v>1148536</v>
      </c>
      <c r="D10" s="21">
        <v>1692221.3</v>
      </c>
      <c r="E10" s="13">
        <f t="shared" si="0"/>
        <v>1692.2213000000002</v>
      </c>
      <c r="F10" s="21">
        <v>1787233.8</v>
      </c>
      <c r="G10" s="13">
        <v>1825.7</v>
      </c>
      <c r="H10" s="21">
        <v>1231950.3999999999</v>
      </c>
      <c r="I10" s="13">
        <f t="shared" si="4"/>
        <v>1320.8972188800001</v>
      </c>
      <c r="J10" s="21">
        <v>1404430.7</v>
      </c>
      <c r="L10" s="13">
        <f t="shared" si="2"/>
        <v>1585.0404880200001</v>
      </c>
      <c r="M10" s="13">
        <f t="shared" si="3"/>
        <v>1595.501755240932</v>
      </c>
    </row>
    <row r="11" spans="1:17" ht="45" x14ac:dyDescent="0.25">
      <c r="A11" s="7">
        <v>6</v>
      </c>
      <c r="B11" s="16" t="s">
        <v>13</v>
      </c>
      <c r="C11" s="13">
        <v>993187.8</v>
      </c>
      <c r="D11" s="21">
        <v>1018952.4</v>
      </c>
      <c r="E11" s="13">
        <f t="shared" si="0"/>
        <v>1018.9524</v>
      </c>
      <c r="F11" s="21">
        <v>451418.5</v>
      </c>
      <c r="G11" s="13">
        <v>430.9</v>
      </c>
      <c r="H11" s="21">
        <v>320525</v>
      </c>
      <c r="I11" s="13">
        <f t="shared" si="4"/>
        <v>343.66690500000004</v>
      </c>
      <c r="J11" s="21">
        <v>404924.2</v>
      </c>
      <c r="L11" s="13">
        <f t="shared" si="2"/>
        <v>456.99745212000005</v>
      </c>
      <c r="M11" s="13">
        <f t="shared" si="3"/>
        <v>460.01363530399203</v>
      </c>
    </row>
    <row r="12" spans="1:17" ht="45" x14ac:dyDescent="0.25">
      <c r="A12" s="7">
        <v>7</v>
      </c>
      <c r="B12" s="16" t="s">
        <v>14</v>
      </c>
      <c r="C12" s="13">
        <v>431233.9</v>
      </c>
      <c r="D12" s="21">
        <v>725722.8</v>
      </c>
      <c r="E12" s="13">
        <f t="shared" si="0"/>
        <v>725.72280000000001</v>
      </c>
      <c r="F12" s="21">
        <v>332010.2</v>
      </c>
      <c r="G12" s="13">
        <v>228.3</v>
      </c>
      <c r="H12" s="21">
        <v>230264.5</v>
      </c>
      <c r="I12" s="13">
        <f t="shared" si="4"/>
        <v>246.88959690000002</v>
      </c>
      <c r="J12" s="21">
        <v>232779</v>
      </c>
      <c r="L12" s="13">
        <f t="shared" si="2"/>
        <v>262.71437940000004</v>
      </c>
      <c r="M12" s="13">
        <f t="shared" si="3"/>
        <v>264.44829430404002</v>
      </c>
    </row>
    <row r="13" spans="1:17" ht="60" x14ac:dyDescent="0.25">
      <c r="A13" s="7">
        <v>8</v>
      </c>
      <c r="B13" s="16" t="s">
        <v>15</v>
      </c>
      <c r="C13" s="13">
        <v>39056.9</v>
      </c>
      <c r="D13" s="21">
        <v>29218.1</v>
      </c>
      <c r="E13" s="13">
        <f t="shared" si="0"/>
        <v>29.2181</v>
      </c>
      <c r="F13" s="21">
        <v>30788.799999999999</v>
      </c>
      <c r="G13" s="13">
        <f t="shared" si="1"/>
        <v>30.788799999999998</v>
      </c>
      <c r="H13" s="21">
        <v>30788.799999999999</v>
      </c>
      <c r="I13" s="13">
        <f t="shared" si="4"/>
        <v>33.011751360000005</v>
      </c>
      <c r="J13" s="21">
        <v>30788.799999999999</v>
      </c>
      <c r="L13" s="13">
        <f t="shared" si="2"/>
        <v>34.748239679999998</v>
      </c>
      <c r="M13" s="13">
        <f t="shared" si="3"/>
        <v>34.977578061887996</v>
      </c>
    </row>
    <row r="14" spans="1:17" ht="45" x14ac:dyDescent="0.25">
      <c r="A14" s="7">
        <v>9</v>
      </c>
      <c r="B14" s="16" t="s">
        <v>16</v>
      </c>
      <c r="C14" s="13">
        <v>264996.90000000002</v>
      </c>
      <c r="D14" s="21">
        <v>254771.4</v>
      </c>
      <c r="E14" s="13">
        <f t="shared" si="0"/>
        <v>254.7714</v>
      </c>
      <c r="F14" s="21">
        <v>233333.4</v>
      </c>
      <c r="G14" s="13">
        <v>251.7</v>
      </c>
      <c r="H14" s="21">
        <v>233178.1</v>
      </c>
      <c r="I14" s="13">
        <f t="shared" si="4"/>
        <v>250.01355882000001</v>
      </c>
      <c r="J14" s="21">
        <v>213085.1</v>
      </c>
      <c r="L14" s="13">
        <f t="shared" si="2"/>
        <v>240.48784386000003</v>
      </c>
      <c r="M14" s="13">
        <f t="shared" si="3"/>
        <v>242.07506362947601</v>
      </c>
    </row>
    <row r="15" spans="1:17" ht="43.5" customHeight="1" x14ac:dyDescent="0.25">
      <c r="A15" s="7">
        <v>10</v>
      </c>
      <c r="B15" s="16" t="s">
        <v>17</v>
      </c>
      <c r="C15" s="13">
        <v>21000</v>
      </c>
      <c r="D15" s="21">
        <v>30750</v>
      </c>
      <c r="E15" s="13">
        <f t="shared" si="0"/>
        <v>30.75</v>
      </c>
      <c r="F15" s="21">
        <v>24000</v>
      </c>
      <c r="G15" s="13">
        <f t="shared" si="1"/>
        <v>24</v>
      </c>
      <c r="H15" s="21">
        <v>24000</v>
      </c>
      <c r="I15" s="13">
        <f t="shared" si="4"/>
        <v>25.732800000000001</v>
      </c>
      <c r="J15" s="21">
        <v>0</v>
      </c>
      <c r="L15" s="13">
        <f t="shared" si="2"/>
        <v>0</v>
      </c>
      <c r="M15" s="13">
        <f t="shared" si="3"/>
        <v>0</v>
      </c>
    </row>
    <row r="16" spans="1:17" ht="75" x14ac:dyDescent="0.25">
      <c r="A16" s="7">
        <v>11</v>
      </c>
      <c r="B16" s="16" t="s">
        <v>18</v>
      </c>
      <c r="C16" s="13">
        <v>6353654.9000000004</v>
      </c>
      <c r="D16" s="21">
        <v>4363345.2</v>
      </c>
      <c r="E16" s="13">
        <f t="shared" si="0"/>
        <v>4363.3451999999997</v>
      </c>
      <c r="F16" s="21">
        <v>3803165.9</v>
      </c>
      <c r="G16" s="13">
        <v>3799</v>
      </c>
      <c r="H16" s="21">
        <v>3616139.5</v>
      </c>
      <c r="I16" s="13">
        <f t="shared" si="4"/>
        <v>3877.2247719000002</v>
      </c>
      <c r="J16" s="21">
        <v>3799105.4</v>
      </c>
      <c r="L16" s="13">
        <f t="shared" si="2"/>
        <v>4287.6703544399998</v>
      </c>
      <c r="M16" s="13">
        <f t="shared" si="3"/>
        <v>4315.9689787793031</v>
      </c>
    </row>
    <row r="17" spans="1:13" ht="75" x14ac:dyDescent="0.25">
      <c r="A17" s="7">
        <v>12</v>
      </c>
      <c r="B17" s="16" t="s">
        <v>19</v>
      </c>
      <c r="C17" s="13">
        <v>11153579.699999999</v>
      </c>
      <c r="D17" s="21">
        <v>11665136.5</v>
      </c>
      <c r="E17" s="13">
        <f t="shared" si="0"/>
        <v>11665.136500000001</v>
      </c>
      <c r="F17" s="21">
        <v>10032215.9</v>
      </c>
      <c r="G17" s="13">
        <v>12070.55</v>
      </c>
      <c r="H17" s="21">
        <v>10094739.4</v>
      </c>
      <c r="I17" s="13">
        <f t="shared" si="4"/>
        <v>10823.579584680001</v>
      </c>
      <c r="J17" s="21">
        <v>11363924</v>
      </c>
      <c r="L17" s="13">
        <f t="shared" si="2"/>
        <v>12825.324626400001</v>
      </c>
      <c r="M17" s="13">
        <f t="shared" si="3"/>
        <v>12909.97176893424</v>
      </c>
    </row>
    <row r="18" spans="1:13" ht="45" x14ac:dyDescent="0.25">
      <c r="A18" s="7">
        <v>13</v>
      </c>
      <c r="B18" s="16" t="s">
        <v>20</v>
      </c>
      <c r="C18" s="13">
        <v>3346531.5</v>
      </c>
      <c r="D18" s="21">
        <v>4355478.4000000004</v>
      </c>
      <c r="E18" s="13">
        <f t="shared" si="0"/>
        <v>4355.4784</v>
      </c>
      <c r="F18" s="21">
        <v>5044441.5</v>
      </c>
      <c r="G18" s="13">
        <f>5056.8+50</f>
        <v>5106.8</v>
      </c>
      <c r="H18" s="21">
        <v>4375633.8</v>
      </c>
      <c r="I18" s="13">
        <f t="shared" si="4"/>
        <v>4691.5545603599994</v>
      </c>
      <c r="J18" s="21">
        <v>3710902.3</v>
      </c>
      <c r="L18" s="13">
        <f t="shared" si="2"/>
        <v>4188.1243357799995</v>
      </c>
      <c r="M18" s="13">
        <f t="shared" si="3"/>
        <v>4215.765956396147</v>
      </c>
    </row>
    <row r="19" spans="1:13" ht="45" x14ac:dyDescent="0.25">
      <c r="A19" s="7">
        <v>14</v>
      </c>
      <c r="B19" s="16" t="s">
        <v>21</v>
      </c>
      <c r="C19" s="13">
        <v>216466.1</v>
      </c>
      <c r="D19" s="21">
        <v>247828.2</v>
      </c>
      <c r="E19" s="13">
        <f t="shared" si="0"/>
        <v>247.82820000000001</v>
      </c>
      <c r="F19" s="21">
        <v>212720.2</v>
      </c>
      <c r="G19" s="13">
        <f t="shared" si="1"/>
        <v>212.72020000000001</v>
      </c>
      <c r="H19" s="21">
        <v>213999.6</v>
      </c>
      <c r="I19" s="13">
        <f t="shared" si="4"/>
        <v>229.45037112000003</v>
      </c>
      <c r="J19" s="21">
        <v>209155.1</v>
      </c>
      <c r="L19" s="13">
        <f t="shared" si="2"/>
        <v>236.05244586000001</v>
      </c>
      <c r="M19" s="13">
        <f t="shared" si="3"/>
        <v>237.61039200267598</v>
      </c>
    </row>
    <row r="20" spans="1:13" ht="45" x14ac:dyDescent="0.25">
      <c r="A20" s="7">
        <v>15</v>
      </c>
      <c r="B20" s="16" t="s">
        <v>22</v>
      </c>
      <c r="C20" s="13">
        <v>703605.7</v>
      </c>
      <c r="D20" s="21">
        <v>486324.3</v>
      </c>
      <c r="E20" s="13">
        <f t="shared" si="0"/>
        <v>486.32429999999999</v>
      </c>
      <c r="F20" s="21">
        <v>512102.1</v>
      </c>
      <c r="G20" s="13">
        <f t="shared" si="1"/>
        <v>512.10209999999995</v>
      </c>
      <c r="H20" s="21">
        <v>375719.5</v>
      </c>
      <c r="I20" s="13">
        <f t="shared" si="4"/>
        <v>402.84644790000004</v>
      </c>
      <c r="J20" s="21">
        <v>294100</v>
      </c>
      <c r="L20" s="13">
        <f t="shared" si="2"/>
        <v>331.92126000000002</v>
      </c>
      <c r="M20" s="13">
        <f t="shared" si="3"/>
        <v>334.11194031600002</v>
      </c>
    </row>
    <row r="21" spans="1:13" ht="45" x14ac:dyDescent="0.25">
      <c r="A21" s="7">
        <v>16</v>
      </c>
      <c r="B21" s="16" t="s">
        <v>23</v>
      </c>
      <c r="C21" s="13">
        <v>45416884.200000003</v>
      </c>
      <c r="D21" s="21">
        <v>52779466.200000003</v>
      </c>
      <c r="E21" s="13">
        <f t="shared" si="0"/>
        <v>52779.466200000003</v>
      </c>
      <c r="F21" s="21">
        <v>48743997.100000001</v>
      </c>
      <c r="G21" s="13">
        <v>48732.6</v>
      </c>
      <c r="H21" s="21">
        <v>47794576.600000001</v>
      </c>
      <c r="I21" s="13">
        <f t="shared" si="4"/>
        <v>51245.345030520009</v>
      </c>
      <c r="J21" s="21">
        <v>45637099.799999997</v>
      </c>
      <c r="L21" s="13">
        <f t="shared" si="2"/>
        <v>51506.030834279998</v>
      </c>
      <c r="M21" s="13">
        <f t="shared" si="3"/>
        <v>51845.970637786246</v>
      </c>
    </row>
    <row r="22" spans="1:13" ht="45" x14ac:dyDescent="0.25">
      <c r="A22" s="7">
        <v>17</v>
      </c>
      <c r="B22" s="16" t="s">
        <v>24</v>
      </c>
      <c r="C22" s="13">
        <v>1666254.2</v>
      </c>
      <c r="D22" s="21">
        <v>1986109.4</v>
      </c>
      <c r="E22" s="13">
        <f t="shared" si="0"/>
        <v>1986.1093999999998</v>
      </c>
      <c r="F22" s="21">
        <v>2424757.1</v>
      </c>
      <c r="G22" s="13">
        <v>2424.75</v>
      </c>
      <c r="H22" s="21">
        <v>2662689.7000000002</v>
      </c>
      <c r="I22" s="13">
        <f t="shared" si="4"/>
        <v>2854.9358963400005</v>
      </c>
      <c r="J22" s="21">
        <v>1831305.2</v>
      </c>
      <c r="L22" s="13">
        <f t="shared" si="2"/>
        <v>2066.8110487200001</v>
      </c>
      <c r="M22" s="13">
        <f t="shared" si="3"/>
        <v>2080.4520016415522</v>
      </c>
    </row>
    <row r="23" spans="1:13" ht="45" x14ac:dyDescent="0.25">
      <c r="A23" s="7">
        <v>18</v>
      </c>
      <c r="B23" s="16" t="s">
        <v>25</v>
      </c>
      <c r="C23" s="13">
        <v>24453495</v>
      </c>
      <c r="D23" s="21">
        <v>34147828.899999999</v>
      </c>
      <c r="E23" s="13">
        <f t="shared" si="0"/>
        <v>34147.8289</v>
      </c>
      <c r="F23" s="21">
        <v>24602933.100000001</v>
      </c>
      <c r="G23" s="13">
        <v>24994</v>
      </c>
      <c r="H23" s="21">
        <v>23756732.800000001</v>
      </c>
      <c r="I23" s="13">
        <f t="shared" si="4"/>
        <v>25471.968908160001</v>
      </c>
      <c r="J23" s="21">
        <v>25876872.899999999</v>
      </c>
      <c r="L23" s="13">
        <f t="shared" si="2"/>
        <v>29204.638754939999</v>
      </c>
      <c r="M23" s="13">
        <f t="shared" si="3"/>
        <v>29397.389370722602</v>
      </c>
    </row>
    <row r="24" spans="1:13" ht="30" x14ac:dyDescent="0.25">
      <c r="A24" s="7">
        <v>19</v>
      </c>
      <c r="B24" s="16" t="s">
        <v>26</v>
      </c>
      <c r="C24" s="13">
        <v>14630752.1</v>
      </c>
      <c r="D24" s="21">
        <v>25315860.300000001</v>
      </c>
      <c r="E24" s="13">
        <f t="shared" si="0"/>
        <v>25315.8603</v>
      </c>
      <c r="F24" s="21">
        <v>29152266.800000001</v>
      </c>
      <c r="G24" s="13">
        <v>29152.9</v>
      </c>
      <c r="H24" s="21">
        <v>29101383</v>
      </c>
      <c r="I24" s="13">
        <f t="shared" si="4"/>
        <v>31202.502852600002</v>
      </c>
      <c r="J24" s="21">
        <v>29626639.399999999</v>
      </c>
      <c r="L24" s="13">
        <f t="shared" si="2"/>
        <v>33436.625226839999</v>
      </c>
      <c r="M24" s="13">
        <f t="shared" si="3"/>
        <v>33657.306953337138</v>
      </c>
    </row>
    <row r="25" spans="1:13" ht="33.75" customHeight="1" x14ac:dyDescent="0.25">
      <c r="A25" s="7">
        <v>20</v>
      </c>
      <c r="B25" s="16" t="s">
        <v>27</v>
      </c>
      <c r="C25" s="13">
        <v>1063705.8999999999</v>
      </c>
      <c r="D25" s="21">
        <v>3048143.7</v>
      </c>
      <c r="E25" s="13">
        <f t="shared" si="0"/>
        <v>3048.1437000000001</v>
      </c>
      <c r="F25" s="21">
        <v>905845.8</v>
      </c>
      <c r="G25" s="13">
        <v>875.1</v>
      </c>
      <c r="H25" s="21">
        <v>721742.1</v>
      </c>
      <c r="I25" s="13">
        <f t="shared" si="4"/>
        <v>773.85187961999998</v>
      </c>
      <c r="J25" s="21">
        <v>709287</v>
      </c>
      <c r="L25" s="13">
        <f t="shared" si="2"/>
        <v>800.50130820000004</v>
      </c>
      <c r="M25" s="13">
        <f t="shared" si="3"/>
        <v>805.78461683412002</v>
      </c>
    </row>
    <row r="26" spans="1:13" ht="45" x14ac:dyDescent="0.25">
      <c r="A26" s="7">
        <v>21</v>
      </c>
      <c r="B26" s="16" t="s">
        <v>28</v>
      </c>
      <c r="C26" s="13">
        <v>2031670.7</v>
      </c>
      <c r="D26" s="21">
        <v>2482923.7999999998</v>
      </c>
      <c r="E26" s="13">
        <f t="shared" si="0"/>
        <v>2482.9238</v>
      </c>
      <c r="F26" s="21">
        <v>2593598</v>
      </c>
      <c r="G26" s="13">
        <v>2634</v>
      </c>
      <c r="H26" s="21">
        <v>2759474</v>
      </c>
      <c r="I26" s="13">
        <f t="shared" si="4"/>
        <v>2958.7080228</v>
      </c>
      <c r="J26" s="21">
        <v>2460435.2000000002</v>
      </c>
      <c r="L26" s="13">
        <f t="shared" si="2"/>
        <v>2776.8471667200001</v>
      </c>
      <c r="M26" s="13">
        <f t="shared" si="3"/>
        <v>2795.174358020352</v>
      </c>
    </row>
    <row r="27" spans="1:13" ht="45" x14ac:dyDescent="0.25">
      <c r="A27" s="7">
        <v>22</v>
      </c>
      <c r="B27" s="16" t="s">
        <v>29</v>
      </c>
      <c r="C27" s="13">
        <v>397500.9</v>
      </c>
      <c r="D27" s="21">
        <v>451350.3</v>
      </c>
      <c r="E27" s="13">
        <f t="shared" si="0"/>
        <v>451.3503</v>
      </c>
      <c r="F27" s="21">
        <v>466161.5</v>
      </c>
      <c r="G27" s="13">
        <v>466.9</v>
      </c>
      <c r="H27" s="21">
        <v>454507.1</v>
      </c>
      <c r="I27" s="13">
        <f t="shared" si="4"/>
        <v>487.32251262</v>
      </c>
      <c r="J27" s="21">
        <v>454864.7</v>
      </c>
      <c r="L27" s="13">
        <f t="shared" si="2"/>
        <v>513.36030042000004</v>
      </c>
      <c r="M27" s="13">
        <f t="shared" si="3"/>
        <v>516.74847840277198</v>
      </c>
    </row>
    <row r="28" spans="1:13" ht="60" x14ac:dyDescent="0.25">
      <c r="A28" s="7">
        <v>23</v>
      </c>
      <c r="B28" s="16" t="s">
        <v>30</v>
      </c>
      <c r="C28" s="13">
        <v>8413137.5</v>
      </c>
      <c r="D28" s="21">
        <v>9289287</v>
      </c>
      <c r="E28" s="13">
        <f t="shared" si="0"/>
        <v>9289.2870000000003</v>
      </c>
      <c r="F28" s="21">
        <v>9696276.5</v>
      </c>
      <c r="G28" s="13">
        <f t="shared" si="1"/>
        <v>9696.2764999999999</v>
      </c>
      <c r="H28" s="21">
        <v>7890623.9000000004</v>
      </c>
      <c r="I28" s="13">
        <f t="shared" si="4"/>
        <v>8460.32694558</v>
      </c>
      <c r="J28" s="21">
        <v>7843632.0999999996</v>
      </c>
      <c r="L28" s="13">
        <f t="shared" si="2"/>
        <v>8852.3231880599997</v>
      </c>
      <c r="M28" s="13">
        <f t="shared" si="3"/>
        <v>8910.7485211011954</v>
      </c>
    </row>
    <row r="29" spans="1:13" ht="30" x14ac:dyDescent="0.25">
      <c r="A29" s="7">
        <v>24</v>
      </c>
      <c r="B29" s="16" t="s">
        <v>31</v>
      </c>
      <c r="C29" s="13">
        <v>68753.7</v>
      </c>
      <c r="D29" s="21">
        <v>230350.7</v>
      </c>
      <c r="E29" s="13">
        <f t="shared" si="0"/>
        <v>230.35070000000002</v>
      </c>
      <c r="F29" s="21">
        <v>82602.100000000006</v>
      </c>
      <c r="G29" s="13">
        <f t="shared" si="1"/>
        <v>82.602100000000007</v>
      </c>
      <c r="H29" s="21">
        <v>82602.100000000006</v>
      </c>
      <c r="I29" s="13">
        <f t="shared" si="4"/>
        <v>88.565971620000013</v>
      </c>
      <c r="J29" s="21">
        <v>0</v>
      </c>
      <c r="L29" s="13">
        <f t="shared" si="2"/>
        <v>0</v>
      </c>
      <c r="M29" s="13">
        <f t="shared" si="3"/>
        <v>0</v>
      </c>
    </row>
    <row r="30" spans="1:13" ht="60" x14ac:dyDescent="0.25">
      <c r="A30" s="7">
        <v>25</v>
      </c>
      <c r="B30" s="16" t="s">
        <v>32</v>
      </c>
      <c r="C30" s="13">
        <v>15413.5</v>
      </c>
      <c r="D30" s="21">
        <v>16677.3</v>
      </c>
      <c r="E30" s="13">
        <f t="shared" si="0"/>
        <v>16.677299999999999</v>
      </c>
      <c r="F30" s="21">
        <v>16461.599999999999</v>
      </c>
      <c r="G30" s="13">
        <f t="shared" si="1"/>
        <v>16.461599999999997</v>
      </c>
      <c r="H30" s="21">
        <v>16461.599999999999</v>
      </c>
      <c r="I30" s="13">
        <f t="shared" si="4"/>
        <v>17.650127519999998</v>
      </c>
      <c r="J30" s="21">
        <v>16461.599999999999</v>
      </c>
      <c r="L30" s="13">
        <f t="shared" si="2"/>
        <v>18.578561759999999</v>
      </c>
      <c r="M30" s="13">
        <f t="shared" si="3"/>
        <v>18.701180267615999</v>
      </c>
    </row>
    <row r="31" spans="1:13" ht="45" x14ac:dyDescent="0.25">
      <c r="A31" s="7">
        <v>26</v>
      </c>
      <c r="B31" s="16" t="s">
        <v>33</v>
      </c>
      <c r="C31" s="13">
        <v>53193.9</v>
      </c>
      <c r="D31" s="21">
        <v>66824.399999999994</v>
      </c>
      <c r="E31" s="13">
        <f t="shared" si="0"/>
        <v>66.824399999999997</v>
      </c>
      <c r="F31" s="21">
        <v>73257.5</v>
      </c>
      <c r="G31" s="13">
        <f t="shared" si="1"/>
        <v>73.257499999999993</v>
      </c>
      <c r="H31" s="21">
        <v>60833.5</v>
      </c>
      <c r="I31" s="13">
        <f t="shared" si="4"/>
        <v>65.225678700000003</v>
      </c>
      <c r="J31" s="21">
        <v>61323.7</v>
      </c>
      <c r="L31" s="13">
        <f t="shared" si="2"/>
        <v>69.20992781999999</v>
      </c>
      <c r="M31" s="13">
        <f t="shared" si="3"/>
        <v>69.666713343611988</v>
      </c>
    </row>
    <row r="32" spans="1:13" ht="30" x14ac:dyDescent="0.25">
      <c r="A32" s="7">
        <v>27</v>
      </c>
      <c r="B32" s="16" t="s">
        <v>59</v>
      </c>
      <c r="C32" s="13">
        <v>0</v>
      </c>
      <c r="D32" s="21">
        <v>33544.300000000003</v>
      </c>
      <c r="E32" s="13">
        <f t="shared" si="0"/>
        <v>33.5443</v>
      </c>
      <c r="F32" s="21">
        <v>0</v>
      </c>
      <c r="G32" s="13">
        <f t="shared" si="1"/>
        <v>0</v>
      </c>
      <c r="H32" s="21">
        <v>0</v>
      </c>
      <c r="I32" s="13">
        <f t="shared" si="4"/>
        <v>0</v>
      </c>
      <c r="J32" s="21">
        <v>0</v>
      </c>
      <c r="L32" s="13">
        <f t="shared" si="2"/>
        <v>0</v>
      </c>
      <c r="M32" s="13">
        <f t="shared" si="3"/>
        <v>0</v>
      </c>
    </row>
    <row r="33" spans="1:13" ht="90" hidden="1" x14ac:dyDescent="0.25">
      <c r="A33" s="7"/>
      <c r="B33" s="16" t="s">
        <v>34</v>
      </c>
      <c r="C33" s="13">
        <v>213037.5</v>
      </c>
      <c r="D33" s="21">
        <v>0</v>
      </c>
      <c r="E33" s="13">
        <f t="shared" si="0"/>
        <v>0</v>
      </c>
      <c r="F33" s="21">
        <v>0</v>
      </c>
      <c r="G33" s="13">
        <f t="shared" si="1"/>
        <v>0</v>
      </c>
      <c r="H33" s="21"/>
      <c r="I33" s="13">
        <f t="shared" si="4"/>
        <v>0</v>
      </c>
      <c r="J33" s="21"/>
      <c r="L33" s="13">
        <f t="shared" si="2"/>
        <v>0</v>
      </c>
      <c r="M33" s="13">
        <f t="shared" si="3"/>
        <v>0</v>
      </c>
    </row>
    <row r="34" spans="1:13" ht="75" x14ac:dyDescent="0.25">
      <c r="A34" s="7">
        <v>28</v>
      </c>
      <c r="B34" s="16" t="s">
        <v>48</v>
      </c>
      <c r="C34" s="13"/>
      <c r="D34" s="21">
        <v>79140.899999999994</v>
      </c>
      <c r="E34" s="13">
        <f t="shared" si="0"/>
        <v>79.140899999999988</v>
      </c>
      <c r="F34" s="21">
        <v>0</v>
      </c>
      <c r="G34" s="13">
        <f t="shared" si="1"/>
        <v>0</v>
      </c>
      <c r="H34" s="21">
        <v>0</v>
      </c>
      <c r="I34" s="13">
        <f t="shared" si="4"/>
        <v>0</v>
      </c>
      <c r="J34" s="21">
        <v>0</v>
      </c>
      <c r="L34" s="13">
        <f t="shared" si="2"/>
        <v>0</v>
      </c>
      <c r="M34" s="13">
        <f t="shared" si="3"/>
        <v>0</v>
      </c>
    </row>
    <row r="35" spans="1:13" ht="75" x14ac:dyDescent="0.25">
      <c r="A35" s="7">
        <v>29</v>
      </c>
      <c r="B35" s="16" t="s">
        <v>35</v>
      </c>
      <c r="C35" s="13">
        <v>101358.2</v>
      </c>
      <c r="D35" s="21">
        <v>110272.9</v>
      </c>
      <c r="E35" s="13">
        <f t="shared" si="0"/>
        <v>110.27289999999999</v>
      </c>
      <c r="F35" s="21">
        <v>143091.9</v>
      </c>
      <c r="G35" s="13">
        <f t="shared" si="1"/>
        <v>143.09189999999998</v>
      </c>
      <c r="H35" s="21">
        <v>87943.4</v>
      </c>
      <c r="I35" s="13">
        <f t="shared" si="4"/>
        <v>94.29291348000001</v>
      </c>
      <c r="J35" s="21">
        <v>88300</v>
      </c>
      <c r="L35" s="13">
        <f t="shared" si="2"/>
        <v>99.655380000000008</v>
      </c>
      <c r="M35" s="13">
        <f t="shared" si="3"/>
        <v>100.31310550800001</v>
      </c>
    </row>
    <row r="36" spans="1:13" ht="45" x14ac:dyDescent="0.25">
      <c r="A36" s="7">
        <v>30</v>
      </c>
      <c r="B36" s="16" t="s">
        <v>36</v>
      </c>
      <c r="C36" s="13">
        <v>52560</v>
      </c>
      <c r="D36" s="21">
        <v>51560</v>
      </c>
      <c r="E36" s="13">
        <f t="shared" si="0"/>
        <v>51.56</v>
      </c>
      <c r="F36" s="21">
        <v>52560</v>
      </c>
      <c r="G36" s="13">
        <f t="shared" si="1"/>
        <v>52.56</v>
      </c>
      <c r="H36" s="21">
        <v>0</v>
      </c>
      <c r="I36" s="13">
        <f t="shared" si="4"/>
        <v>0</v>
      </c>
      <c r="J36" s="21">
        <v>0</v>
      </c>
      <c r="L36" s="13">
        <f t="shared" si="2"/>
        <v>0</v>
      </c>
      <c r="M36" s="13">
        <f t="shared" si="3"/>
        <v>0</v>
      </c>
    </row>
    <row r="37" spans="1:13" ht="60" x14ac:dyDescent="0.25">
      <c r="A37" s="7">
        <v>31</v>
      </c>
      <c r="B37" s="16" t="s">
        <v>37</v>
      </c>
      <c r="C37" s="13">
        <v>36500</v>
      </c>
      <c r="D37" s="21">
        <v>2375</v>
      </c>
      <c r="E37" s="13">
        <f t="shared" si="0"/>
        <v>2.375</v>
      </c>
      <c r="F37" s="21">
        <v>0</v>
      </c>
      <c r="G37" s="13">
        <f t="shared" si="1"/>
        <v>0</v>
      </c>
      <c r="H37" s="21">
        <v>0</v>
      </c>
      <c r="I37" s="13">
        <f t="shared" si="4"/>
        <v>0</v>
      </c>
      <c r="J37" s="21">
        <v>0</v>
      </c>
      <c r="L37" s="13">
        <f t="shared" si="2"/>
        <v>0</v>
      </c>
      <c r="M37" s="13">
        <f t="shared" si="3"/>
        <v>0</v>
      </c>
    </row>
    <row r="38" spans="1:13" ht="45" x14ac:dyDescent="0.25">
      <c r="A38" s="7">
        <v>32</v>
      </c>
      <c r="B38" s="16" t="s">
        <v>38</v>
      </c>
      <c r="C38" s="13">
        <v>3665</v>
      </c>
      <c r="D38" s="21">
        <v>1920</v>
      </c>
      <c r="E38" s="13">
        <f t="shared" si="0"/>
        <v>1.92</v>
      </c>
      <c r="F38" s="21">
        <v>3825</v>
      </c>
      <c r="G38" s="13">
        <v>2.6</v>
      </c>
      <c r="H38" s="21">
        <v>3825</v>
      </c>
      <c r="I38" s="13">
        <f t="shared" si="4"/>
        <v>4.1011649999999999</v>
      </c>
      <c r="J38" s="21">
        <v>3675</v>
      </c>
      <c r="L38" s="13">
        <f t="shared" si="2"/>
        <v>4.1476050000000004</v>
      </c>
      <c r="M38" s="13">
        <f t="shared" si="3"/>
        <v>4.1749791930000004</v>
      </c>
    </row>
    <row r="39" spans="1:13" ht="75" x14ac:dyDescent="0.25">
      <c r="A39" s="7">
        <v>33</v>
      </c>
      <c r="B39" s="16" t="s">
        <v>39</v>
      </c>
      <c r="C39" s="13">
        <v>882738.9</v>
      </c>
      <c r="D39" s="21">
        <v>938500.1</v>
      </c>
      <c r="E39" s="13">
        <f t="shared" si="0"/>
        <v>938.50009999999997</v>
      </c>
      <c r="F39" s="21">
        <v>362413.1</v>
      </c>
      <c r="G39" s="13">
        <v>362.4</v>
      </c>
      <c r="H39" s="21">
        <v>193024.1</v>
      </c>
      <c r="I39" s="13">
        <f t="shared" si="4"/>
        <v>206.96044002000002</v>
      </c>
      <c r="J39" s="21">
        <v>18000</v>
      </c>
      <c r="L39" s="13">
        <f t="shared" si="2"/>
        <v>20.314799999999998</v>
      </c>
      <c r="M39" s="13">
        <f t="shared" si="3"/>
        <v>20.448877679999995</v>
      </c>
    </row>
    <row r="40" spans="1:13" ht="75" x14ac:dyDescent="0.25">
      <c r="A40" s="7">
        <v>34</v>
      </c>
      <c r="B40" s="16" t="s">
        <v>40</v>
      </c>
      <c r="C40" s="13">
        <v>9441.5</v>
      </c>
      <c r="D40" s="21">
        <v>14404.4</v>
      </c>
      <c r="E40" s="13">
        <f t="shared" si="0"/>
        <v>14.404399999999999</v>
      </c>
      <c r="F40" s="21">
        <v>19452.599999999999</v>
      </c>
      <c r="G40" s="13">
        <f t="shared" si="1"/>
        <v>19.452599999999997</v>
      </c>
      <c r="H40" s="21">
        <v>14442.5</v>
      </c>
      <c r="I40" s="13">
        <f t="shared" si="4"/>
        <v>15.485248500000001</v>
      </c>
      <c r="J40" s="21">
        <v>14442.5</v>
      </c>
      <c r="L40" s="13">
        <f t="shared" si="2"/>
        <v>16.299805500000002</v>
      </c>
      <c r="M40" s="13">
        <f t="shared" si="3"/>
        <v>16.407384216299999</v>
      </c>
    </row>
    <row r="41" spans="1:13" ht="45" x14ac:dyDescent="0.25">
      <c r="A41" s="7">
        <v>35</v>
      </c>
      <c r="B41" s="16" t="s">
        <v>41</v>
      </c>
      <c r="C41" s="13">
        <v>1076160.5</v>
      </c>
      <c r="D41" s="21">
        <v>979388.1</v>
      </c>
      <c r="E41" s="13">
        <f t="shared" si="0"/>
        <v>979.38810000000001</v>
      </c>
      <c r="F41" s="21">
        <v>908214</v>
      </c>
      <c r="G41" s="13">
        <f t="shared" si="1"/>
        <v>908.21400000000006</v>
      </c>
      <c r="H41" s="21">
        <v>895228.9</v>
      </c>
      <c r="I41" s="13">
        <f t="shared" si="4"/>
        <v>959.8644265800001</v>
      </c>
      <c r="J41" s="21">
        <v>895228.9</v>
      </c>
      <c r="L41" s="13">
        <f t="shared" si="2"/>
        <v>1010.3553365400001</v>
      </c>
      <c r="M41" s="13">
        <f t="shared" si="3"/>
        <v>1017.023681761164</v>
      </c>
    </row>
    <row r="42" spans="1:13" ht="75" x14ac:dyDescent="0.25">
      <c r="A42" s="7">
        <v>36</v>
      </c>
      <c r="B42" s="16" t="s">
        <v>42</v>
      </c>
      <c r="C42" s="13">
        <v>3600.1</v>
      </c>
      <c r="D42" s="21">
        <v>1800</v>
      </c>
      <c r="E42" s="13">
        <f t="shared" si="0"/>
        <v>1.8</v>
      </c>
      <c r="F42" s="21">
        <v>624</v>
      </c>
      <c r="G42" s="13">
        <f t="shared" si="1"/>
        <v>0.624</v>
      </c>
      <c r="H42" s="21">
        <v>0</v>
      </c>
      <c r="I42" s="13">
        <f t="shared" si="4"/>
        <v>0</v>
      </c>
      <c r="J42" s="21">
        <v>0</v>
      </c>
      <c r="L42" s="13">
        <f t="shared" si="2"/>
        <v>0</v>
      </c>
      <c r="M42" s="13">
        <f t="shared" si="3"/>
        <v>0</v>
      </c>
    </row>
    <row r="43" spans="1:13" ht="60" x14ac:dyDescent="0.25">
      <c r="A43" s="7">
        <v>37</v>
      </c>
      <c r="B43" s="16" t="s">
        <v>43</v>
      </c>
      <c r="C43" s="13">
        <v>80000</v>
      </c>
      <c r="D43" s="21">
        <v>70000</v>
      </c>
      <c r="E43" s="13">
        <f t="shared" si="0"/>
        <v>70</v>
      </c>
      <c r="F43" s="21">
        <v>100000</v>
      </c>
      <c r="G43" s="13">
        <v>100</v>
      </c>
      <c r="H43" s="21">
        <v>100000</v>
      </c>
      <c r="I43" s="13">
        <f t="shared" si="4"/>
        <v>107.22</v>
      </c>
      <c r="J43" s="21">
        <v>100000</v>
      </c>
      <c r="L43" s="13">
        <f t="shared" si="2"/>
        <v>112.86</v>
      </c>
      <c r="M43" s="13">
        <f t="shared" si="3"/>
        <v>113.60487599999999</v>
      </c>
    </row>
    <row r="44" spans="1:13" ht="60" x14ac:dyDescent="0.25">
      <c r="A44" s="7">
        <v>38</v>
      </c>
      <c r="B44" s="16" t="s">
        <v>44</v>
      </c>
      <c r="C44" s="13">
        <v>1670531.9</v>
      </c>
      <c r="D44" s="21">
        <v>2777359.9</v>
      </c>
      <c r="E44" s="13">
        <f t="shared" si="0"/>
        <v>2777.3598999999999</v>
      </c>
      <c r="F44" s="21">
        <v>3235473.7</v>
      </c>
      <c r="G44" s="13">
        <v>3235.5</v>
      </c>
      <c r="H44" s="21">
        <v>1707473.7</v>
      </c>
      <c r="I44" s="13">
        <f t="shared" si="4"/>
        <v>1830.7533011400001</v>
      </c>
      <c r="J44" s="21">
        <v>1518000</v>
      </c>
      <c r="L44" s="13">
        <f t="shared" si="2"/>
        <v>1713.2148</v>
      </c>
      <c r="M44" s="13">
        <f t="shared" si="3"/>
        <v>1724.5220176799999</v>
      </c>
    </row>
    <row r="45" spans="1:13" ht="45" x14ac:dyDescent="0.25">
      <c r="A45" s="7">
        <v>39</v>
      </c>
      <c r="B45" s="16" t="s">
        <v>49</v>
      </c>
      <c r="C45" s="13"/>
      <c r="D45" s="21">
        <v>1419027</v>
      </c>
      <c r="E45" s="13">
        <f t="shared" si="0"/>
        <v>1419.027</v>
      </c>
      <c r="F45" s="21">
        <v>909121.2</v>
      </c>
      <c r="G45" s="13">
        <v>909.1</v>
      </c>
      <c r="H45" s="21">
        <v>53364.1</v>
      </c>
      <c r="I45" s="13">
        <f t="shared" si="4"/>
        <v>57.216988019999995</v>
      </c>
      <c r="J45" s="21">
        <v>29423.3</v>
      </c>
      <c r="L45" s="13">
        <f t="shared" si="2"/>
        <v>33.207136380000001</v>
      </c>
      <c r="M45" s="13">
        <f t="shared" si="3"/>
        <v>33.426303480107997</v>
      </c>
    </row>
    <row r="46" spans="1:13" ht="75" x14ac:dyDescent="0.25">
      <c r="A46" s="7">
        <v>40</v>
      </c>
      <c r="B46" s="16" t="s">
        <v>50</v>
      </c>
      <c r="C46" s="13"/>
      <c r="D46" s="21">
        <v>54</v>
      </c>
      <c r="E46" s="13">
        <f t="shared" si="0"/>
        <v>5.3999999999999999E-2</v>
      </c>
      <c r="F46" s="21">
        <v>48.3</v>
      </c>
      <c r="G46" s="13">
        <f t="shared" si="1"/>
        <v>4.8299999999999996E-2</v>
      </c>
      <c r="H46" s="21">
        <v>48.3</v>
      </c>
      <c r="I46" s="13">
        <f t="shared" si="4"/>
        <v>5.1787259999999995E-2</v>
      </c>
      <c r="J46" s="21">
        <v>48.3</v>
      </c>
      <c r="L46" s="13">
        <f t="shared" si="2"/>
        <v>5.4511380000000005E-2</v>
      </c>
      <c r="M46" s="13">
        <f t="shared" si="3"/>
        <v>5.4871155108000003E-2</v>
      </c>
    </row>
    <row r="47" spans="1:13" ht="45" x14ac:dyDescent="0.25">
      <c r="A47" s="7">
        <v>41</v>
      </c>
      <c r="B47" s="16" t="s">
        <v>51</v>
      </c>
      <c r="C47" s="13">
        <v>0</v>
      </c>
      <c r="D47" s="21">
        <v>355443</v>
      </c>
      <c r="E47" s="13">
        <f t="shared" si="0"/>
        <v>355.44299999999998</v>
      </c>
      <c r="F47" s="21">
        <v>196821</v>
      </c>
      <c r="G47" s="13">
        <v>195.5</v>
      </c>
      <c r="H47" s="21">
        <v>281929.09999999998</v>
      </c>
      <c r="I47" s="13">
        <f t="shared" si="4"/>
        <v>302.28438101999996</v>
      </c>
      <c r="J47" s="21">
        <v>179332.4</v>
      </c>
      <c r="L47" s="13">
        <f t="shared" si="2"/>
        <v>202.39454664000002</v>
      </c>
      <c r="M47" s="13">
        <f t="shared" si="3"/>
        <v>203.730350647824</v>
      </c>
    </row>
    <row r="48" spans="1:13" ht="45" x14ac:dyDescent="0.25">
      <c r="A48" s="7">
        <v>42</v>
      </c>
      <c r="B48" s="16" t="s">
        <v>52</v>
      </c>
      <c r="C48" s="13"/>
      <c r="D48" s="21">
        <v>785277</v>
      </c>
      <c r="E48" s="13">
        <f t="shared" si="0"/>
        <v>785.27700000000004</v>
      </c>
      <c r="F48" s="21">
        <v>302070.5</v>
      </c>
      <c r="G48" s="13">
        <v>305.10000000000002</v>
      </c>
      <c r="H48" s="21">
        <v>351010.9</v>
      </c>
      <c r="I48" s="13">
        <f t="shared" si="4"/>
        <v>376.35388698000008</v>
      </c>
      <c r="J48" s="21">
        <v>77510.600000000006</v>
      </c>
      <c r="L48" s="13">
        <f t="shared" si="2"/>
        <v>87.478463160000018</v>
      </c>
      <c r="M48" s="13">
        <f t="shared" si="3"/>
        <v>88.055821016856015</v>
      </c>
    </row>
    <row r="49" spans="1:13" ht="45" x14ac:dyDescent="0.25">
      <c r="A49" s="7">
        <v>43</v>
      </c>
      <c r="B49" s="16" t="s">
        <v>54</v>
      </c>
      <c r="C49" s="13"/>
      <c r="D49" s="21">
        <v>0</v>
      </c>
      <c r="E49" s="13">
        <v>105.1</v>
      </c>
      <c r="F49" s="21">
        <v>123142.6</v>
      </c>
      <c r="G49" s="13">
        <v>123.5</v>
      </c>
      <c r="H49" s="21">
        <v>127764</v>
      </c>
      <c r="I49" s="13">
        <f t="shared" si="4"/>
        <v>136.98856080000002</v>
      </c>
      <c r="J49" s="21">
        <v>181864</v>
      </c>
      <c r="L49" s="13">
        <f t="shared" si="2"/>
        <v>205.25171040000001</v>
      </c>
      <c r="M49" s="13">
        <f t="shared" si="3"/>
        <v>206.60637168864</v>
      </c>
    </row>
    <row r="50" spans="1:13" ht="45" x14ac:dyDescent="0.25">
      <c r="A50" s="7">
        <v>44</v>
      </c>
      <c r="B50" s="16" t="s">
        <v>53</v>
      </c>
      <c r="C50" s="13"/>
      <c r="D50" s="21">
        <v>880</v>
      </c>
      <c r="E50" s="13">
        <f t="shared" si="0"/>
        <v>0.88</v>
      </c>
      <c r="F50" s="21">
        <v>0</v>
      </c>
      <c r="G50" s="13">
        <f t="shared" si="1"/>
        <v>0</v>
      </c>
      <c r="H50" s="21">
        <v>0</v>
      </c>
      <c r="I50" s="13">
        <f t="shared" si="4"/>
        <v>0</v>
      </c>
      <c r="J50" s="21">
        <v>0</v>
      </c>
      <c r="L50" s="13">
        <f t="shared" si="2"/>
        <v>0</v>
      </c>
      <c r="M50" s="13">
        <f t="shared" si="3"/>
        <v>0</v>
      </c>
    </row>
    <row r="51" spans="1:13" ht="45" x14ac:dyDescent="0.25">
      <c r="A51" s="7">
        <v>46</v>
      </c>
      <c r="B51" s="16" t="s">
        <v>46</v>
      </c>
      <c r="C51" s="13">
        <v>0</v>
      </c>
      <c r="D51" s="21">
        <v>368571.2</v>
      </c>
      <c r="E51" s="13">
        <f t="shared" si="0"/>
        <v>368.57120000000003</v>
      </c>
      <c r="F51" s="21">
        <v>379710.3</v>
      </c>
      <c r="G51" s="13">
        <f t="shared" si="1"/>
        <v>379.71029999999996</v>
      </c>
      <c r="H51" s="21">
        <v>381587.20000000001</v>
      </c>
      <c r="I51" s="13">
        <f t="shared" si="4"/>
        <v>409.13779584000002</v>
      </c>
      <c r="J51" s="21">
        <v>389983.3</v>
      </c>
      <c r="L51" s="13">
        <f t="shared" si="2"/>
        <v>440.13515237999997</v>
      </c>
      <c r="M51" s="13">
        <f t="shared" si="3"/>
        <v>443.04004438570792</v>
      </c>
    </row>
    <row r="52" spans="1:13" ht="60" x14ac:dyDescent="0.25">
      <c r="A52" s="7">
        <v>47</v>
      </c>
      <c r="B52" s="16" t="s">
        <v>55</v>
      </c>
      <c r="C52" s="13"/>
      <c r="D52" s="21">
        <v>7294.5</v>
      </c>
      <c r="E52" s="13">
        <f t="shared" si="0"/>
        <v>7.2945000000000002</v>
      </c>
      <c r="F52" s="21">
        <v>5315</v>
      </c>
      <c r="G52" s="13">
        <f t="shared" si="1"/>
        <v>5.3150000000000004</v>
      </c>
      <c r="H52" s="21">
        <v>5316</v>
      </c>
      <c r="I52" s="13">
        <f t="shared" si="4"/>
        <v>5.6998151999999997</v>
      </c>
      <c r="J52" s="21">
        <v>0</v>
      </c>
      <c r="L52" s="13">
        <f t="shared" si="2"/>
        <v>0</v>
      </c>
      <c r="M52" s="13">
        <f t="shared" si="3"/>
        <v>0</v>
      </c>
    </row>
    <row r="53" spans="1:13" ht="45" x14ac:dyDescent="0.25">
      <c r="A53" s="7">
        <v>48</v>
      </c>
      <c r="B53" s="16" t="s">
        <v>56</v>
      </c>
      <c r="C53" s="13"/>
      <c r="D53" s="21">
        <v>170137.4</v>
      </c>
      <c r="E53" s="13">
        <f t="shared" si="0"/>
        <v>170.13739999999999</v>
      </c>
      <c r="F53" s="21">
        <v>55260</v>
      </c>
      <c r="G53" s="13">
        <f t="shared" si="1"/>
        <v>55.26</v>
      </c>
      <c r="H53" s="21">
        <v>44260</v>
      </c>
      <c r="I53" s="13">
        <f t="shared" si="4"/>
        <v>47.455572000000004</v>
      </c>
      <c r="J53" s="21">
        <v>0</v>
      </c>
      <c r="L53" s="13">
        <f t="shared" si="2"/>
        <v>0</v>
      </c>
      <c r="M53" s="13">
        <f t="shared" si="3"/>
        <v>0</v>
      </c>
    </row>
    <row r="54" spans="1:13" ht="60" x14ac:dyDescent="0.25">
      <c r="A54" s="7">
        <v>49</v>
      </c>
      <c r="B54" s="16" t="s">
        <v>57</v>
      </c>
      <c r="C54" s="13"/>
      <c r="D54" s="21">
        <v>0</v>
      </c>
      <c r="E54" s="13">
        <f t="shared" si="0"/>
        <v>0</v>
      </c>
      <c r="F54" s="21">
        <v>425413.8</v>
      </c>
      <c r="G54" s="13">
        <f t="shared" si="1"/>
        <v>425.41379999999998</v>
      </c>
      <c r="H54" s="21">
        <v>381637.4</v>
      </c>
      <c r="I54" s="13">
        <f t="shared" si="4"/>
        <v>409.19162028000005</v>
      </c>
      <c r="J54" s="21">
        <v>323126.2</v>
      </c>
      <c r="L54" s="13">
        <f t="shared" si="2"/>
        <v>364.68022932000002</v>
      </c>
      <c r="M54" s="13">
        <f t="shared" si="3"/>
        <v>367.08711883351202</v>
      </c>
    </row>
    <row r="55" spans="1:13" ht="45" x14ac:dyDescent="0.25">
      <c r="A55" s="7">
        <v>50</v>
      </c>
      <c r="B55" s="16" t="s">
        <v>58</v>
      </c>
      <c r="C55" s="13"/>
      <c r="D55" s="21">
        <v>0</v>
      </c>
      <c r="E55" s="13">
        <f t="shared" si="0"/>
        <v>0</v>
      </c>
      <c r="F55" s="21">
        <v>1189157.5</v>
      </c>
      <c r="G55" s="13">
        <f t="shared" si="1"/>
        <v>1189.1575</v>
      </c>
      <c r="H55" s="21">
        <v>1189157.5</v>
      </c>
      <c r="I55" s="13">
        <f t="shared" si="4"/>
        <v>1275.0146714999998</v>
      </c>
      <c r="J55" s="21">
        <v>1189157.5</v>
      </c>
      <c r="L55" s="13">
        <f t="shared" si="2"/>
        <v>1342.0831544999999</v>
      </c>
      <c r="M55" s="13">
        <f t="shared" si="3"/>
        <v>1350.9409033196998</v>
      </c>
    </row>
    <row r="56" spans="1:13" ht="90" x14ac:dyDescent="0.25">
      <c r="A56" s="7">
        <v>51</v>
      </c>
      <c r="B56" s="16" t="s">
        <v>62</v>
      </c>
      <c r="C56" s="13"/>
      <c r="D56" s="21"/>
      <c r="E56" s="13"/>
      <c r="F56" s="21"/>
      <c r="G56" s="13">
        <v>500</v>
      </c>
      <c r="H56" s="21"/>
      <c r="I56" s="13"/>
      <c r="J56" s="21"/>
      <c r="L56" s="13"/>
      <c r="M56" s="13"/>
    </row>
    <row r="57" spans="1:13" s="6" customFormat="1" x14ac:dyDescent="0.25">
      <c r="A57" s="8"/>
      <c r="B57" s="17" t="s">
        <v>45</v>
      </c>
      <c r="C57" s="14">
        <f>+SUM(C6:C51)</f>
        <v>127404960.10000004</v>
      </c>
      <c r="D57" s="22">
        <f>+SUM(D6:D53)</f>
        <v>163219683.30000007</v>
      </c>
      <c r="E57" s="14">
        <f>E6+E7+E8+E9+E10+E11+E12+E13+E14+E15+E16+E17+E18+E19+E20+E21+E22+E23+E24+E25+E26+E27+E28+E29+E30+E31+E32+E34+E35+E36+E37+E38+E39+E40+E41+E42+E43+E44+E45+E46+E47+E48+E49+E50+E51+E52+E53+E54+E55</f>
        <v>163324.78330000007</v>
      </c>
      <c r="F57" s="14">
        <f>+SUM(F6:F55)</f>
        <v>150242189.89999998</v>
      </c>
      <c r="G57" s="14">
        <f>G6+G7+G8+G9+G10+G11+G12+G13+G14+G15+G16+G17+G18+G19+G20+G21+G22+G23+G24+G25+G26+G27+G28+G29+G30+G31+G32+G34+G35+G36+G37+G38+G39+G40+G41+G42+G43+G44+G45+G46+G47+G48+G49+G50+G51+G52+G53+G54+G55+G56</f>
        <v>153160.71900000004</v>
      </c>
      <c r="H57" s="14">
        <f>+SUM(H6:H55)</f>
        <v>142522600.79999998</v>
      </c>
      <c r="I57" s="14">
        <f t="shared" ref="I57:M57" si="5">I6+I7+I8+I9+I10+I11+I12+I13+I14+I15+I16+I17+I18+I19+I20+I21+I22+I23+I24+I25+I26+I27+I28+I29+I30+I31+I32+I34+I35+I36+I37+I38+I39+I40+I41+I42+I43+I44+I45+I46+I47+I48+I49+I50+I51+I52+I53+I54+I55</f>
        <v>152812.73257776001</v>
      </c>
      <c r="J57" s="14">
        <f t="shared" si="5"/>
        <v>142661863.20000002</v>
      </c>
      <c r="K57" s="14">
        <f t="shared" si="5"/>
        <v>0</v>
      </c>
      <c r="L57" s="14">
        <f t="shared" si="5"/>
        <v>161008.17880751993</v>
      </c>
      <c r="M57" s="14">
        <f t="shared" si="5"/>
        <v>162070.8327876495</v>
      </c>
    </row>
  </sheetData>
  <mergeCells count="2">
    <mergeCell ref="A3:J3"/>
    <mergeCell ref="I1:M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&amp;R&amp;"Times New Roman,обычный"&amp;10&amp;P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Наида Шахназарова</dc:creator>
  <cp:lastModifiedBy>Мира Сфиева</cp:lastModifiedBy>
  <cp:lastPrinted>2021-04-02T13:32:00Z</cp:lastPrinted>
  <dcterms:created xsi:type="dcterms:W3CDTF">2019-10-28T08:03:06Z</dcterms:created>
  <dcterms:modified xsi:type="dcterms:W3CDTF">2021-04-02T14:11:35Z</dcterms:modified>
</cp:coreProperties>
</file>